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372" activeTab="3"/>
  </bookViews>
  <sheets>
    <sheet name="Sheet1" sheetId="1" r:id="rId1"/>
    <sheet name="Sheet2" sheetId="2" r:id="rId2"/>
    <sheet name="Organic C" sheetId="3" r:id="rId3"/>
    <sheet name="Nitrogen" sheetId="4" r:id="rId4"/>
    <sheet name="Phosphorus" sheetId="5" r:id="rId5"/>
    <sheet name="Potassium" sheetId="6" r:id="rId6"/>
  </sheets>
  <definedNames/>
  <calcPr fullCalcOnLoad="1"/>
</workbook>
</file>

<file path=xl/sharedStrings.xml><?xml version="1.0" encoding="utf-8"?>
<sst xmlns="http://schemas.openxmlformats.org/spreadsheetml/2006/main" count="1830" uniqueCount="241">
  <si>
    <t xml:space="preserve"> LabID </t>
  </si>
  <si>
    <t xml:space="preserve"> Sample </t>
  </si>
  <si>
    <t xml:space="preserve"> DateReceived </t>
  </si>
  <si>
    <t xml:space="preserve"> TestCode </t>
  </si>
  <si>
    <t xml:space="preserve">pH </t>
  </si>
  <si>
    <t xml:space="preserve">BI </t>
  </si>
  <si>
    <t xml:space="preserve">TopN (lbs/A) </t>
  </si>
  <si>
    <t xml:space="preserve">SubN (lbs/A) </t>
  </si>
  <si>
    <t xml:space="preserve">P (lbs/A) </t>
  </si>
  <si>
    <t xml:space="preserve">K (lbs/A) </t>
  </si>
  <si>
    <t xml:space="preserve">TopSO4 (lbs/A) </t>
  </si>
  <si>
    <t xml:space="preserve">SubSO4 (lbs/A) </t>
  </si>
  <si>
    <t xml:space="preserve">Ca (lbs/A) </t>
  </si>
  <si>
    <t xml:space="preserve">Mg (lbs/A) </t>
  </si>
  <si>
    <t xml:space="preserve">Fe (ppm) </t>
  </si>
  <si>
    <t xml:space="preserve">Zn (ppm) </t>
  </si>
  <si>
    <t xml:space="preserve">B (ppm) </t>
  </si>
  <si>
    <t xml:space="preserve">Cu (ppm) </t>
  </si>
  <si>
    <t xml:space="preserve">OM (%) </t>
  </si>
  <si>
    <t xml:space="preserve">TN (%) </t>
  </si>
  <si>
    <t>Cl (lbs/A)</t>
  </si>
  <si>
    <t xml:space="preserve">Al (ppm) </t>
  </si>
  <si>
    <t>NH4</t>
  </si>
  <si>
    <t>P-H2O</t>
  </si>
  <si>
    <t xml:space="preserve"> </t>
  </si>
  <si>
    <t>1235OT</t>
  </si>
  <si>
    <t>123O</t>
  </si>
  <si>
    <t>sample No</t>
  </si>
  <si>
    <t>soybeans SE 1/4 p23</t>
  </si>
  <si>
    <t>soybeans</t>
  </si>
  <si>
    <t>soybeans SE 1/4 n21</t>
  </si>
  <si>
    <t>Soil 4234</t>
  </si>
  <si>
    <t>Soil Sample Data</t>
  </si>
  <si>
    <t>Sample Location</t>
  </si>
  <si>
    <t>Previous Crop Grown if any</t>
  </si>
  <si>
    <t xml:space="preserve">Site Description </t>
  </si>
  <si>
    <t>Bermuda grass</t>
  </si>
  <si>
    <t>El Reno OK</t>
  </si>
  <si>
    <t>tree farm</t>
  </si>
  <si>
    <t>Lacebark Elm 2yr</t>
  </si>
  <si>
    <t>London plane tree</t>
  </si>
  <si>
    <t>Lacebark Elm 4yr</t>
  </si>
  <si>
    <t>Woodward OK</t>
  </si>
  <si>
    <t>wheat</t>
  </si>
  <si>
    <t xml:space="preserve">Yield Goal </t>
  </si>
  <si>
    <t>45 (bu/ac)</t>
  </si>
  <si>
    <t>Grandpa's Farm 0-6 in plains 11-22-22</t>
  </si>
  <si>
    <t>Muskogee OK</t>
  </si>
  <si>
    <t>wheat rye field</t>
  </si>
  <si>
    <t>wheat/rye</t>
  </si>
  <si>
    <t>Bermuda field</t>
  </si>
  <si>
    <t>N rate and placement trial @ LCB fields check</t>
  </si>
  <si>
    <t>corn</t>
  </si>
  <si>
    <t>200 bu/ac</t>
  </si>
  <si>
    <t>LCB research field OK</t>
  </si>
  <si>
    <t xml:space="preserve">Chisholm trial @ LCB fields check </t>
  </si>
  <si>
    <t>Broken Arrow Ok</t>
  </si>
  <si>
    <t>golf course  Tee 5</t>
  </si>
  <si>
    <t>golf course  Fwy 5</t>
  </si>
  <si>
    <t>Zoysia</t>
  </si>
  <si>
    <t>golf course Rough</t>
  </si>
  <si>
    <t>golf course Green 5</t>
  </si>
  <si>
    <t>Bentgrass</t>
  </si>
  <si>
    <t>golf corse Green 18</t>
  </si>
  <si>
    <t>golf corse Green 17</t>
  </si>
  <si>
    <t>golf course  Fwy 17</t>
  </si>
  <si>
    <t>golf course  Fwy 18</t>
  </si>
  <si>
    <t>golf course  Tee 18</t>
  </si>
  <si>
    <t>golf course Practice</t>
  </si>
  <si>
    <t>Stillwater OK</t>
  </si>
  <si>
    <t>compost pile</t>
  </si>
  <si>
    <t>2- west</t>
  </si>
  <si>
    <t>Beckham-Carter Ok</t>
  </si>
  <si>
    <t>35 bu/ac</t>
  </si>
  <si>
    <t>Stillwater Ok</t>
  </si>
  <si>
    <t>B8W @ Turf research center putting green 1.5 depth</t>
  </si>
  <si>
    <t>Neha</t>
  </si>
  <si>
    <t>E Ok</t>
  </si>
  <si>
    <t>never cultivated land</t>
  </si>
  <si>
    <t>Kingfisher OK</t>
  </si>
  <si>
    <t>lawn</t>
  </si>
  <si>
    <t>vegitables and flowering ornamentals</t>
  </si>
  <si>
    <t>elm trees</t>
  </si>
  <si>
    <t>3- Billys</t>
  </si>
  <si>
    <t>kiowa co hobart OK</t>
  </si>
  <si>
    <t>jackson</t>
  </si>
  <si>
    <t>40 bu/ac</t>
  </si>
  <si>
    <t>B7 turf research center putting green 6in depth</t>
  </si>
  <si>
    <t xml:space="preserve"> 1 - 30 acres</t>
  </si>
  <si>
    <t xml:space="preserve">wheat </t>
  </si>
  <si>
    <t>Edmond Ok</t>
  </si>
  <si>
    <t>garden</t>
  </si>
  <si>
    <t>Golf green</t>
  </si>
  <si>
    <t>Golf Fairway</t>
  </si>
  <si>
    <t>Golf Rough</t>
  </si>
  <si>
    <t>up slope tanner</t>
  </si>
  <si>
    <t>toe/foot slope</t>
  </si>
  <si>
    <t>upper</t>
  </si>
  <si>
    <t>toe</t>
  </si>
  <si>
    <t>Woodward co OK</t>
  </si>
  <si>
    <t>Rupple 13-22-22</t>
  </si>
  <si>
    <t>45 bu/ac</t>
  </si>
  <si>
    <t>moms place lawn</t>
  </si>
  <si>
    <t xml:space="preserve">home front yard </t>
  </si>
  <si>
    <t>bermuda grass</t>
  </si>
  <si>
    <t xml:space="preserve">home back yard </t>
  </si>
  <si>
    <t>wheat field 12in sample depth</t>
  </si>
  <si>
    <t>turf center field 1&amp;2</t>
  </si>
  <si>
    <r>
      <t>Analysis Run</t>
    </r>
    <r>
      <rPr>
        <sz val="10"/>
        <rFont val="Arial"/>
        <family val="0"/>
      </rPr>
      <t xml:space="preserve"> </t>
    </r>
  </si>
  <si>
    <t>Routine</t>
  </si>
  <si>
    <t>Routine + Salinity</t>
  </si>
  <si>
    <t xml:space="preserve">Routine </t>
  </si>
  <si>
    <t>Routine, Sub and Surface nitrate N, Secondaries, Micronutrients</t>
  </si>
  <si>
    <t>woodward county Ok</t>
  </si>
  <si>
    <t>Crain Belford place</t>
  </si>
  <si>
    <t>Muskogee co OK</t>
  </si>
  <si>
    <t xml:space="preserve">forage pasture (cattle) </t>
  </si>
  <si>
    <t>Bermuda crabgrass ect</t>
  </si>
  <si>
    <t>vegitable garden</t>
  </si>
  <si>
    <t>hillside sloping into a level soil fertility yard</t>
  </si>
  <si>
    <t>payne co OK</t>
  </si>
  <si>
    <t>SCC #3 Green</t>
  </si>
  <si>
    <t>SCC #10 Fairway</t>
  </si>
  <si>
    <t>SCC #7 Green</t>
  </si>
  <si>
    <t>SCC #13 Green</t>
  </si>
  <si>
    <t>SCC #4 Fairway</t>
  </si>
  <si>
    <t>Routine, Sub and Surface nitrate N, Secondaries, Micronutrients, Organic matter, Texture, Salinity</t>
  </si>
  <si>
    <t xml:space="preserve">payne co OK </t>
  </si>
  <si>
    <t>McCurtain co OK</t>
  </si>
  <si>
    <t>Cotton field</t>
  </si>
  <si>
    <t>Cotton</t>
  </si>
  <si>
    <t>Carter Co OK</t>
  </si>
  <si>
    <t>Barber KS</t>
  </si>
  <si>
    <t>Combrick 40</t>
  </si>
  <si>
    <t>swamp place</t>
  </si>
  <si>
    <t>menard co Illinois</t>
  </si>
  <si>
    <t>central Illinois</t>
  </si>
  <si>
    <t>greenview Il #2</t>
  </si>
  <si>
    <t>greenveiw Il #3</t>
  </si>
  <si>
    <t>greenview Il #1 irrigated</t>
  </si>
  <si>
    <t>180 bu/ac</t>
  </si>
  <si>
    <t>Last name</t>
  </si>
  <si>
    <t>First name</t>
  </si>
  <si>
    <t>Desta</t>
  </si>
  <si>
    <t xml:space="preserve">Birehane </t>
  </si>
  <si>
    <t>England</t>
  </si>
  <si>
    <t xml:space="preserve">Brandon </t>
  </si>
  <si>
    <t>Sloan</t>
  </si>
  <si>
    <t>Williams</t>
  </si>
  <si>
    <t xml:space="preserve">Brian </t>
  </si>
  <si>
    <t>Timmons</t>
  </si>
  <si>
    <t xml:space="preserve">Cortney </t>
  </si>
  <si>
    <t>Robinson</t>
  </si>
  <si>
    <t xml:space="preserve">Craig </t>
  </si>
  <si>
    <t>Clark</t>
  </si>
  <si>
    <t xml:space="preserve">Dave </t>
  </si>
  <si>
    <t>Crain</t>
  </si>
  <si>
    <t xml:space="preserve">Derek </t>
  </si>
  <si>
    <t>Caasi</t>
  </si>
  <si>
    <t xml:space="preserve">Donna </t>
  </si>
  <si>
    <t>West</t>
  </si>
  <si>
    <t xml:space="preserve">Heidi </t>
  </si>
  <si>
    <t>Han</t>
  </si>
  <si>
    <t xml:space="preserve">Holly </t>
  </si>
  <si>
    <t xml:space="preserve">Jared </t>
  </si>
  <si>
    <t>Long</t>
  </si>
  <si>
    <t>Day</t>
  </si>
  <si>
    <t xml:space="preserve">Richie </t>
  </si>
  <si>
    <t>May</t>
  </si>
  <si>
    <t xml:space="preserve">Jerry </t>
  </si>
  <si>
    <t>Lingo</t>
  </si>
  <si>
    <t xml:space="preserve">Justin </t>
  </si>
  <si>
    <t>Street</t>
  </si>
  <si>
    <t>flessner</t>
  </si>
  <si>
    <t xml:space="preserve">kelsey </t>
  </si>
  <si>
    <t>Castner</t>
  </si>
  <si>
    <t xml:space="preserve">Kirk </t>
  </si>
  <si>
    <t>Weedn</t>
  </si>
  <si>
    <t xml:space="preserve">Mark </t>
  </si>
  <si>
    <t>Hough</t>
  </si>
  <si>
    <t xml:space="preserve">Matthew </t>
  </si>
  <si>
    <t>Winters</t>
  </si>
  <si>
    <t xml:space="preserve">Nate </t>
  </si>
  <si>
    <t>Patel</t>
  </si>
  <si>
    <t>Hurley</t>
  </si>
  <si>
    <t xml:space="preserve">Patrick </t>
  </si>
  <si>
    <t xml:space="preserve">Paul </t>
  </si>
  <si>
    <t>Crocket</t>
  </si>
  <si>
    <t xml:space="preserve">Rachel </t>
  </si>
  <si>
    <t>Taylor</t>
  </si>
  <si>
    <t xml:space="preserve">Sam </t>
  </si>
  <si>
    <t>Shawaqfeh</t>
  </si>
  <si>
    <t xml:space="preserve">Samar </t>
  </si>
  <si>
    <t>Thapa</t>
  </si>
  <si>
    <t xml:space="preserve">Santanu </t>
  </si>
  <si>
    <t>Fine</t>
  </si>
  <si>
    <t xml:space="preserve">Scott </t>
  </si>
  <si>
    <t>Kanke</t>
  </si>
  <si>
    <t xml:space="preserve">Yumiko </t>
  </si>
  <si>
    <t>Doss</t>
  </si>
  <si>
    <t>pots</t>
  </si>
  <si>
    <t>tomatos and peppers</t>
  </si>
  <si>
    <t>Glencoe</t>
  </si>
  <si>
    <t>Osterhout</t>
  </si>
  <si>
    <t>Eric</t>
  </si>
  <si>
    <t>fescue lawn</t>
  </si>
  <si>
    <t>Pine River MN</t>
  </si>
  <si>
    <t>Routine and subsuface</t>
  </si>
  <si>
    <t>Backus MN</t>
  </si>
  <si>
    <t>Cass county</t>
  </si>
  <si>
    <t>mixed grasses</t>
  </si>
  <si>
    <t>routine n surface nitrate-N</t>
  </si>
  <si>
    <t xml:space="preserve">routine and subsurface N </t>
  </si>
  <si>
    <t>routine and n surface nitrate-N</t>
  </si>
  <si>
    <t>Ray</t>
  </si>
  <si>
    <t>Jason</t>
  </si>
  <si>
    <t>wanette ok</t>
  </si>
  <si>
    <t>pott county</t>
  </si>
  <si>
    <t>routine</t>
  </si>
  <si>
    <t>seibert</t>
  </si>
  <si>
    <t>jimmy</t>
  </si>
  <si>
    <t>nebraska</t>
  </si>
  <si>
    <t>corn SE 1/4 p22</t>
  </si>
  <si>
    <t>conley</t>
  </si>
  <si>
    <t>travis</t>
  </si>
  <si>
    <t>Tx co.</t>
  </si>
  <si>
    <t>house</t>
  </si>
  <si>
    <t>Farm N circle S</t>
  </si>
  <si>
    <t>Farm N circle N</t>
  </si>
  <si>
    <t>Farm S circle N</t>
  </si>
  <si>
    <t>Farm N circle P</t>
  </si>
  <si>
    <t>Organic C</t>
  </si>
  <si>
    <t>Total N</t>
  </si>
  <si>
    <t>OM</t>
  </si>
  <si>
    <t>Frequency</t>
  </si>
  <si>
    <t>Data</t>
  </si>
  <si>
    <t>Range</t>
  </si>
  <si>
    <t>Mean</t>
  </si>
  <si>
    <t>Median</t>
  </si>
  <si>
    <t>Std</t>
  </si>
  <si>
    <t>Potassium Ib/ac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</si>
</sst>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'Organic C'!$I$2:$I$17</c:f>
              <c:numCache/>
            </c:numRef>
          </c:xVal>
          <c:yVal>
            <c:numRef>
              <c:f>'Organic C'!$J$2:$J$17</c:f>
              <c:numCache/>
            </c:numRef>
          </c:yVal>
          <c:smooth val="0"/>
        </c:ser>
        <c:axId val="24698529"/>
        <c:axId val="20960170"/>
      </c:scatterChart>
      <c:val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Organic C, %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0170"/>
        <c:crosses val="autoZero"/>
        <c:crossBetween val="midCat"/>
        <c:dispUnits/>
      </c:valAx>
      <c:valAx>
        <c:axId val="209601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5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25"/>
          <c:y val="0.1825"/>
          <c:w val="0.9077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Total N, g/kg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Nitrogen!$I$2:$I$22</c:f>
              <c:numCache/>
            </c:numRef>
          </c:xVal>
          <c:yVal>
            <c:numRef>
              <c:f>Nitrogen!$J$2:$J$22</c:f>
              <c:numCache/>
            </c:numRef>
          </c:yVal>
          <c:smooth val="0"/>
        </c:ser>
        <c:axId val="54423803"/>
        <c:axId val="20052180"/>
      </c:scatterChart>
      <c:val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N, %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2180"/>
        <c:crosses val="autoZero"/>
        <c:crossBetween val="midCat"/>
        <c:dispUnits/>
      </c:valAx>
      <c:valAx>
        <c:axId val="200521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38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Phosphorus!$I$2:$I$35</c:f>
              <c:numCache/>
            </c:numRef>
          </c:xVal>
          <c:yVal>
            <c:numRef>
              <c:f>Phosphorus!$J$2:$J$35</c:f>
              <c:numCache/>
            </c:numRef>
          </c:yVal>
          <c:smooth val="0"/>
        </c:ser>
        <c:axId val="46251893"/>
        <c:axId val="13613854"/>
      </c:scatterChart>
      <c:val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Phosphorus, lb/ac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 val="autoZero"/>
        <c:crossBetween val="midCat"/>
        <c:dispUnits/>
      </c:valAx>
      <c:valAx>
        <c:axId val="136138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18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Potassium!$I$2:$I$17</c:f>
              <c:numCache/>
            </c:numRef>
          </c:xVal>
          <c:yVal>
            <c:numRef>
              <c:f>Potassium!$J$2:$J$17</c:f>
              <c:numCache/>
            </c:numRef>
          </c:yVal>
          <c:smooth val="0"/>
        </c:ser>
        <c:axId val="55415823"/>
        <c:axId val="28980360"/>
      </c:scatterChart>
      <c:val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Potassium, lb/ac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0360"/>
        <c:crosses val="autoZero"/>
        <c:crossBetween val="midCat"/>
        <c:dispUnits/>
      </c:valAx>
      <c:valAx>
        <c:axId val="289803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8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114300</xdr:rowOff>
    </xdr:from>
    <xdr:to>
      <xdr:col>18</xdr:col>
      <xdr:colOff>247650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6762750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114300</xdr:rowOff>
    </xdr:from>
    <xdr:to>
      <xdr:col>18</xdr:col>
      <xdr:colOff>247650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6762750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2</xdr:row>
      <xdr:rowOff>114300</xdr:rowOff>
    </xdr:from>
    <xdr:to>
      <xdr:col>19</xdr:col>
      <xdr:colOff>247650</xdr:colOff>
      <xdr:row>19</xdr:row>
      <xdr:rowOff>104775</xdr:rowOff>
    </xdr:to>
    <xdr:graphicFrame>
      <xdr:nvGraphicFramePr>
        <xdr:cNvPr id="1" name="Chart 4"/>
        <xdr:cNvGraphicFramePr/>
      </xdr:nvGraphicFramePr>
      <xdr:xfrm>
        <a:off x="7391400" y="438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114300</xdr:rowOff>
    </xdr:from>
    <xdr:to>
      <xdr:col>18</xdr:col>
      <xdr:colOff>247650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6762750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1">
      <selection activeCell="N4" sqref="N4:N79"/>
    </sheetView>
  </sheetViews>
  <sheetFormatPr defaultColWidth="9.140625" defaultRowHeight="12.75"/>
  <cols>
    <col min="1" max="1" width="11.00390625" style="8" customWidth="1"/>
    <col min="2" max="2" width="10.421875" style="8" bestFit="1" customWidth="1"/>
    <col min="3" max="3" width="10.57421875" style="8" bestFit="1" customWidth="1"/>
    <col min="4" max="4" width="16.421875" style="8" customWidth="1"/>
    <col min="5" max="5" width="33.28125" style="8" customWidth="1"/>
    <col min="6" max="6" width="19.7109375" style="8" bestFit="1" customWidth="1"/>
    <col min="7" max="7" width="11.00390625" style="8" bestFit="1" customWidth="1"/>
    <col min="8" max="8" width="18.28125" style="8" customWidth="1"/>
    <col min="9" max="10" width="4.00390625" style="8" bestFit="1" customWidth="1"/>
    <col min="11" max="11" width="12.421875" style="8" bestFit="1" customWidth="1"/>
    <col min="12" max="12" width="12.421875" style="8" customWidth="1"/>
    <col min="13" max="13" width="12.421875" style="8" hidden="1" customWidth="1"/>
    <col min="14" max="14" width="12.421875" style="8" customWidth="1"/>
    <col min="15" max="16" width="9.00390625" style="8" bestFit="1" customWidth="1"/>
    <col min="17" max="17" width="15.00390625" style="8" bestFit="1" customWidth="1"/>
    <col min="18" max="18" width="10.140625" style="8" bestFit="1" customWidth="1"/>
    <col min="19" max="19" width="10.421875" style="8" bestFit="1" customWidth="1"/>
    <col min="20" max="20" width="9.57421875" style="8" bestFit="1" customWidth="1"/>
    <col min="21" max="21" width="9.421875" style="8" bestFit="1" customWidth="1"/>
    <col min="22" max="22" width="8.57421875" style="8" bestFit="1" customWidth="1"/>
    <col min="23" max="23" width="9.7109375" style="8" bestFit="1" customWidth="1"/>
    <col min="24" max="24" width="7.7109375" style="8" bestFit="1" customWidth="1"/>
    <col min="25" max="16384" width="9.140625" style="8" customWidth="1"/>
  </cols>
  <sheetData>
    <row r="1" ht="12.75">
      <c r="A1" s="8" t="s">
        <v>31</v>
      </c>
    </row>
    <row r="2" ht="29.25" customHeight="1">
      <c r="A2" s="3" t="s">
        <v>32</v>
      </c>
    </row>
    <row r="3" spans="1:24" s="11" customFormat="1" ht="28.5" customHeight="1" thickBot="1">
      <c r="A3" s="9" t="s">
        <v>27</v>
      </c>
      <c r="B3" s="10" t="s">
        <v>141</v>
      </c>
      <c r="C3" s="10" t="s">
        <v>142</v>
      </c>
      <c r="D3" s="10" t="s">
        <v>33</v>
      </c>
      <c r="E3" s="10" t="s">
        <v>35</v>
      </c>
      <c r="F3" s="9" t="s">
        <v>34</v>
      </c>
      <c r="G3" s="10" t="s">
        <v>44</v>
      </c>
      <c r="H3" s="10" t="s">
        <v>108</v>
      </c>
      <c r="I3" s="10" t="s">
        <v>4</v>
      </c>
      <c r="J3" s="10" t="s">
        <v>5</v>
      </c>
      <c r="K3" s="10" t="s">
        <v>6</v>
      </c>
      <c r="L3" s="10" t="s">
        <v>232</v>
      </c>
      <c r="M3" s="10" t="s">
        <v>233</v>
      </c>
      <c r="N3" s="10" t="s">
        <v>231</v>
      </c>
      <c r="O3" s="10" t="s">
        <v>8</v>
      </c>
      <c r="P3" s="10" t="s">
        <v>9</v>
      </c>
      <c r="Q3" s="10" t="s">
        <v>10</v>
      </c>
      <c r="R3" s="10" t="s">
        <v>12</v>
      </c>
      <c r="S3" s="10" t="s">
        <v>13</v>
      </c>
      <c r="T3" s="10" t="s">
        <v>14</v>
      </c>
      <c r="U3" s="10" t="s">
        <v>15</v>
      </c>
      <c r="V3" s="10" t="s">
        <v>16</v>
      </c>
      <c r="W3" s="10" t="s">
        <v>17</v>
      </c>
      <c r="X3" s="10" t="s">
        <v>18</v>
      </c>
    </row>
    <row r="4" spans="1:24" ht="13.5" thickTop="1">
      <c r="A4" s="8">
        <v>1</v>
      </c>
      <c r="B4" s="12" t="s">
        <v>158</v>
      </c>
      <c r="C4" s="12" t="s">
        <v>159</v>
      </c>
      <c r="D4" s="12"/>
      <c r="E4" s="12" t="s">
        <v>81</v>
      </c>
      <c r="F4" s="12" t="s">
        <v>82</v>
      </c>
      <c r="H4" s="12" t="s">
        <v>109</v>
      </c>
      <c r="I4" s="8">
        <v>6.8</v>
      </c>
      <c r="J4" s="8" t="s">
        <v>24</v>
      </c>
      <c r="K4" s="8">
        <v>18</v>
      </c>
      <c r="L4" s="8">
        <v>0.14</v>
      </c>
      <c r="M4" s="8">
        <v>2.83</v>
      </c>
      <c r="N4" s="13">
        <f>M4/1.724</f>
        <v>1.6415313225058006</v>
      </c>
      <c r="O4" s="8">
        <v>83</v>
      </c>
      <c r="P4" s="8">
        <v>349</v>
      </c>
      <c r="Q4" s="8" t="s">
        <v>24</v>
      </c>
      <c r="R4" s="8" t="s">
        <v>24</v>
      </c>
      <c r="S4" s="8" t="s">
        <v>24</v>
      </c>
      <c r="T4" s="8" t="s">
        <v>24</v>
      </c>
      <c r="U4" s="8" t="s">
        <v>24</v>
      </c>
      <c r="V4" s="8" t="s">
        <v>24</v>
      </c>
      <c r="W4" s="8" t="s">
        <v>24</v>
      </c>
      <c r="X4" s="8" t="s">
        <v>24</v>
      </c>
    </row>
    <row r="5" spans="1:24" ht="12.75">
      <c r="A5" s="8">
        <v>2</v>
      </c>
      <c r="B5" s="12" t="s">
        <v>175</v>
      </c>
      <c r="C5" s="12" t="s">
        <v>176</v>
      </c>
      <c r="D5" s="12" t="s">
        <v>74</v>
      </c>
      <c r="E5" s="12" t="s">
        <v>80</v>
      </c>
      <c r="F5" s="12" t="s">
        <v>36</v>
      </c>
      <c r="H5" s="12" t="s">
        <v>109</v>
      </c>
      <c r="I5" s="8">
        <v>6.6</v>
      </c>
      <c r="J5" s="8" t="s">
        <v>24</v>
      </c>
      <c r="K5" s="8">
        <v>9</v>
      </c>
      <c r="L5" s="8">
        <v>0.21</v>
      </c>
      <c r="M5" s="8">
        <v>3.98</v>
      </c>
      <c r="N5" s="13">
        <f aca="true" t="shared" si="0" ref="N5:N68">M5/1.724</f>
        <v>2.308584686774942</v>
      </c>
      <c r="O5" s="8">
        <v>42</v>
      </c>
      <c r="P5" s="8">
        <v>544</v>
      </c>
      <c r="Q5" s="8" t="s">
        <v>24</v>
      </c>
      <c r="R5" s="8" t="s">
        <v>24</v>
      </c>
      <c r="S5" s="8" t="s">
        <v>24</v>
      </c>
      <c r="T5" s="8" t="s">
        <v>24</v>
      </c>
      <c r="U5" s="8" t="s">
        <v>24</v>
      </c>
      <c r="V5" s="8" t="s">
        <v>24</v>
      </c>
      <c r="W5" s="8" t="s">
        <v>24</v>
      </c>
      <c r="X5" s="8" t="s">
        <v>24</v>
      </c>
    </row>
    <row r="6" spans="1:24" ht="12.75">
      <c r="A6" s="8">
        <v>41</v>
      </c>
      <c r="B6" s="12" t="s">
        <v>156</v>
      </c>
      <c r="C6" s="12" t="s">
        <v>164</v>
      </c>
      <c r="D6" s="12" t="s">
        <v>99</v>
      </c>
      <c r="E6" s="12" t="s">
        <v>100</v>
      </c>
      <c r="F6" s="12" t="s">
        <v>43</v>
      </c>
      <c r="G6" s="12" t="s">
        <v>101</v>
      </c>
      <c r="H6" s="12" t="s">
        <v>109</v>
      </c>
      <c r="I6" s="8">
        <v>7.8</v>
      </c>
      <c r="J6" s="8" t="s">
        <v>24</v>
      </c>
      <c r="K6" s="8">
        <v>83</v>
      </c>
      <c r="L6" s="8">
        <v>0.06</v>
      </c>
      <c r="M6" s="8">
        <v>1.3</v>
      </c>
      <c r="N6" s="13">
        <f t="shared" si="0"/>
        <v>0.7540603248259861</v>
      </c>
      <c r="O6" s="8">
        <v>137</v>
      </c>
      <c r="P6" s="8">
        <v>359</v>
      </c>
      <c r="Q6" s="8" t="s">
        <v>24</v>
      </c>
      <c r="R6" s="8" t="s">
        <v>24</v>
      </c>
      <c r="S6" s="8" t="s">
        <v>24</v>
      </c>
      <c r="T6" s="8" t="s">
        <v>24</v>
      </c>
      <c r="U6" s="8" t="s">
        <v>24</v>
      </c>
      <c r="V6" s="8" t="s">
        <v>24</v>
      </c>
      <c r="W6" s="8" t="s">
        <v>24</v>
      </c>
      <c r="X6" s="8" t="s">
        <v>24</v>
      </c>
    </row>
    <row r="7" spans="1:24" ht="12.75">
      <c r="A7" s="8">
        <v>42</v>
      </c>
      <c r="B7" s="12" t="s">
        <v>156</v>
      </c>
      <c r="C7" s="12" t="s">
        <v>164</v>
      </c>
      <c r="D7" s="8" t="s">
        <v>113</v>
      </c>
      <c r="E7" s="12" t="s">
        <v>114</v>
      </c>
      <c r="F7" s="12" t="s">
        <v>43</v>
      </c>
      <c r="G7" s="12" t="s">
        <v>101</v>
      </c>
      <c r="H7" s="12" t="s">
        <v>109</v>
      </c>
      <c r="I7" s="8">
        <v>6.9</v>
      </c>
      <c r="J7" s="8" t="s">
        <v>24</v>
      </c>
      <c r="K7" s="8">
        <v>21</v>
      </c>
      <c r="L7" s="8">
        <v>0.05</v>
      </c>
      <c r="M7" s="8">
        <v>0.8</v>
      </c>
      <c r="N7" s="13">
        <f t="shared" si="0"/>
        <v>0.4640371229698376</v>
      </c>
      <c r="O7" s="8">
        <v>94</v>
      </c>
      <c r="P7" s="8">
        <v>304</v>
      </c>
      <c r="Q7" s="8" t="s">
        <v>24</v>
      </c>
      <c r="R7" s="8" t="s">
        <v>24</v>
      </c>
      <c r="S7" s="8" t="s">
        <v>24</v>
      </c>
      <c r="T7" s="8" t="s">
        <v>24</v>
      </c>
      <c r="U7" s="8" t="s">
        <v>24</v>
      </c>
      <c r="V7" s="8" t="s">
        <v>24</v>
      </c>
      <c r="W7" s="8" t="s">
        <v>24</v>
      </c>
      <c r="X7" s="8" t="s">
        <v>24</v>
      </c>
    </row>
    <row r="8" spans="1:24" ht="12.75">
      <c r="A8" s="8">
        <v>5</v>
      </c>
      <c r="B8" s="12" t="s">
        <v>187</v>
      </c>
      <c r="C8" s="12" t="s">
        <v>188</v>
      </c>
      <c r="D8" s="12" t="s">
        <v>128</v>
      </c>
      <c r="E8" s="12" t="s">
        <v>129</v>
      </c>
      <c r="F8" s="12" t="s">
        <v>130</v>
      </c>
      <c r="H8" s="12" t="s">
        <v>111</v>
      </c>
      <c r="I8" s="8">
        <v>7.8</v>
      </c>
      <c r="J8" s="8" t="s">
        <v>24</v>
      </c>
      <c r="K8" s="8">
        <v>37</v>
      </c>
      <c r="L8" s="8">
        <v>0.15</v>
      </c>
      <c r="M8" s="8">
        <v>2.76</v>
      </c>
      <c r="N8" s="13">
        <f t="shared" si="0"/>
        <v>1.6009280742459395</v>
      </c>
      <c r="O8" s="8">
        <v>80</v>
      </c>
      <c r="P8" s="8">
        <v>552</v>
      </c>
      <c r="Q8" s="8" t="s">
        <v>24</v>
      </c>
      <c r="R8" s="8" t="s">
        <v>24</v>
      </c>
      <c r="S8" s="8" t="s">
        <v>24</v>
      </c>
      <c r="T8" s="8" t="s">
        <v>24</v>
      </c>
      <c r="U8" s="8" t="s">
        <v>24</v>
      </c>
      <c r="V8" s="8" t="s">
        <v>24</v>
      </c>
      <c r="W8" s="8" t="s">
        <v>24</v>
      </c>
      <c r="X8" s="8" t="s">
        <v>24</v>
      </c>
    </row>
    <row r="9" spans="1:24" ht="12.75">
      <c r="A9" s="8">
        <v>61</v>
      </c>
      <c r="B9" s="12" t="s">
        <v>166</v>
      </c>
      <c r="C9" s="12" t="s">
        <v>167</v>
      </c>
      <c r="D9" s="12" t="s">
        <v>120</v>
      </c>
      <c r="E9" s="12" t="s">
        <v>123</v>
      </c>
      <c r="F9" s="12" t="s">
        <v>62</v>
      </c>
      <c r="H9" s="12" t="s">
        <v>126</v>
      </c>
      <c r="I9" s="8">
        <v>7.1</v>
      </c>
      <c r="J9" s="8" t="s">
        <v>24</v>
      </c>
      <c r="K9" s="8">
        <v>5</v>
      </c>
      <c r="L9" s="8">
        <v>0.09</v>
      </c>
      <c r="M9" s="8">
        <v>1.78</v>
      </c>
      <c r="N9" s="13">
        <f t="shared" si="0"/>
        <v>1.0324825986078887</v>
      </c>
      <c r="O9" s="8">
        <v>59</v>
      </c>
      <c r="P9" s="8">
        <v>171</v>
      </c>
      <c r="Q9" s="8">
        <v>21.9</v>
      </c>
      <c r="R9" s="8">
        <v>1712</v>
      </c>
      <c r="S9" s="8">
        <v>258</v>
      </c>
      <c r="T9" s="8">
        <v>14.6</v>
      </c>
      <c r="U9" s="8">
        <v>12</v>
      </c>
      <c r="V9" s="8">
        <v>0.31</v>
      </c>
      <c r="W9" s="8">
        <v>1.2</v>
      </c>
      <c r="X9" s="8">
        <v>1.27</v>
      </c>
    </row>
    <row r="10" spans="1:24" ht="12.75">
      <c r="A10" s="8">
        <v>62</v>
      </c>
      <c r="B10" s="12" t="s">
        <v>166</v>
      </c>
      <c r="C10" s="12" t="s">
        <v>167</v>
      </c>
      <c r="D10" s="12" t="s">
        <v>120</v>
      </c>
      <c r="E10" s="12" t="s">
        <v>124</v>
      </c>
      <c r="F10" s="12" t="s">
        <v>62</v>
      </c>
      <c r="H10" s="12" t="s">
        <v>126</v>
      </c>
      <c r="I10" s="8">
        <v>7.1</v>
      </c>
      <c r="J10" s="8" t="s">
        <v>24</v>
      </c>
      <c r="K10" s="8">
        <v>6</v>
      </c>
      <c r="L10" s="8">
        <v>0.06</v>
      </c>
      <c r="M10" s="8">
        <v>1.07</v>
      </c>
      <c r="N10" s="13">
        <f t="shared" si="0"/>
        <v>0.6206496519721578</v>
      </c>
      <c r="O10" s="8">
        <v>51</v>
      </c>
      <c r="P10" s="8">
        <v>134</v>
      </c>
      <c r="Q10" s="8">
        <v>30.3</v>
      </c>
      <c r="R10" s="8">
        <v>1066</v>
      </c>
      <c r="S10" s="8">
        <v>181</v>
      </c>
      <c r="T10" s="8">
        <v>14</v>
      </c>
      <c r="U10" s="8">
        <v>9.5</v>
      </c>
      <c r="V10" s="8">
        <v>0.19</v>
      </c>
      <c r="W10" s="8">
        <v>1.1</v>
      </c>
      <c r="X10" s="8">
        <v>1.46</v>
      </c>
    </row>
    <row r="11" spans="1:24" ht="12.75">
      <c r="A11" s="8">
        <v>63</v>
      </c>
      <c r="B11" s="12" t="s">
        <v>166</v>
      </c>
      <c r="C11" s="12" t="s">
        <v>167</v>
      </c>
      <c r="D11" s="12" t="s">
        <v>120</v>
      </c>
      <c r="E11" s="12" t="s">
        <v>125</v>
      </c>
      <c r="F11" s="12" t="s">
        <v>36</v>
      </c>
      <c r="H11" s="12" t="s">
        <v>126</v>
      </c>
      <c r="I11" s="8">
        <v>6.1</v>
      </c>
      <c r="J11" s="8">
        <v>6.8</v>
      </c>
      <c r="K11" s="8">
        <v>29</v>
      </c>
      <c r="L11" s="8">
        <v>0.38</v>
      </c>
      <c r="M11" s="8">
        <v>7.95</v>
      </c>
      <c r="N11" s="13">
        <f t="shared" si="0"/>
        <v>4.611368909512761</v>
      </c>
      <c r="O11" s="8">
        <v>216</v>
      </c>
      <c r="P11" s="8">
        <v>713</v>
      </c>
      <c r="Q11" s="8">
        <v>30.3</v>
      </c>
      <c r="R11" s="8">
        <v>3086</v>
      </c>
      <c r="S11" s="8">
        <v>725</v>
      </c>
      <c r="T11" s="8">
        <v>221.9</v>
      </c>
      <c r="U11" s="8">
        <v>7.4</v>
      </c>
      <c r="V11" s="8">
        <v>1.02</v>
      </c>
      <c r="W11" s="8">
        <v>0.8</v>
      </c>
      <c r="X11" s="8">
        <v>5.88</v>
      </c>
    </row>
    <row r="12" spans="1:24" ht="12.75">
      <c r="A12" s="8">
        <v>71</v>
      </c>
      <c r="B12" s="12" t="s">
        <v>143</v>
      </c>
      <c r="C12" s="12" t="s">
        <v>144</v>
      </c>
      <c r="D12" s="12" t="s">
        <v>74</v>
      </c>
      <c r="E12" s="12"/>
      <c r="F12" s="12"/>
      <c r="H12" s="12" t="s">
        <v>109</v>
      </c>
      <c r="I12" s="8">
        <v>5.9</v>
      </c>
      <c r="J12" s="8">
        <v>6.8</v>
      </c>
      <c r="K12" s="8">
        <v>12</v>
      </c>
      <c r="L12" s="8">
        <v>0.06</v>
      </c>
      <c r="M12" s="8">
        <v>0.85</v>
      </c>
      <c r="N12" s="13">
        <f t="shared" si="0"/>
        <v>0.49303944315545245</v>
      </c>
      <c r="O12" s="8">
        <v>7</v>
      </c>
      <c r="P12" s="8">
        <v>279</v>
      </c>
      <c r="Q12" s="8" t="s">
        <v>24</v>
      </c>
      <c r="R12" s="8" t="s">
        <v>24</v>
      </c>
      <c r="S12" s="8" t="s">
        <v>24</v>
      </c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</row>
    <row r="13" spans="1:24" ht="12.75">
      <c r="A13" s="8">
        <v>72</v>
      </c>
      <c r="B13" s="12" t="s">
        <v>154</v>
      </c>
      <c r="C13" s="12" t="s">
        <v>155</v>
      </c>
      <c r="D13" s="12" t="s">
        <v>74</v>
      </c>
      <c r="E13" s="12" t="s">
        <v>200</v>
      </c>
      <c r="F13" s="12" t="s">
        <v>201</v>
      </c>
      <c r="H13" s="12" t="s">
        <v>109</v>
      </c>
      <c r="I13" s="8">
        <v>7.3</v>
      </c>
      <c r="J13" s="8" t="s">
        <v>24</v>
      </c>
      <c r="K13" s="8">
        <v>103</v>
      </c>
      <c r="L13" s="8">
        <v>0.15</v>
      </c>
      <c r="M13" s="8">
        <v>4.26</v>
      </c>
      <c r="N13" s="13">
        <f t="shared" si="0"/>
        <v>2.470997679814385</v>
      </c>
      <c r="O13" s="8">
        <v>304</v>
      </c>
      <c r="P13" s="8">
        <v>365</v>
      </c>
      <c r="Q13" s="8" t="s">
        <v>24</v>
      </c>
      <c r="R13" s="8" t="s">
        <v>24</v>
      </c>
      <c r="S13" s="8" t="s">
        <v>24</v>
      </c>
      <c r="T13" s="8" t="s">
        <v>24</v>
      </c>
      <c r="U13" s="8" t="s">
        <v>24</v>
      </c>
      <c r="V13" s="8" t="s">
        <v>24</v>
      </c>
      <c r="W13" s="8" t="s">
        <v>24</v>
      </c>
      <c r="X13" s="8" t="s">
        <v>24</v>
      </c>
    </row>
    <row r="14" spans="1:24" ht="12.75">
      <c r="A14" s="8">
        <v>8</v>
      </c>
      <c r="B14" s="12" t="s">
        <v>199</v>
      </c>
      <c r="C14" s="12" t="s">
        <v>186</v>
      </c>
      <c r="D14" s="12"/>
      <c r="E14" s="12" t="s">
        <v>80</v>
      </c>
      <c r="F14" s="12" t="s">
        <v>36</v>
      </c>
      <c r="H14" s="12" t="s">
        <v>109</v>
      </c>
      <c r="I14" s="8">
        <v>6.9</v>
      </c>
      <c r="J14" s="8" t="s">
        <v>24</v>
      </c>
      <c r="K14" s="8">
        <v>27</v>
      </c>
      <c r="L14" s="8">
        <v>0.24</v>
      </c>
      <c r="M14" s="8">
        <v>5.28</v>
      </c>
      <c r="N14" s="13">
        <f t="shared" si="0"/>
        <v>3.062645011600928</v>
      </c>
      <c r="O14" s="8">
        <v>153</v>
      </c>
      <c r="P14" s="8">
        <v>324</v>
      </c>
      <c r="Q14" s="8" t="s">
        <v>24</v>
      </c>
      <c r="R14" s="8" t="s">
        <v>24</v>
      </c>
      <c r="S14" s="8" t="s">
        <v>24</v>
      </c>
      <c r="T14" s="8" t="s">
        <v>24</v>
      </c>
      <c r="U14" s="8" t="s">
        <v>24</v>
      </c>
      <c r="V14" s="8" t="s">
        <v>24</v>
      </c>
      <c r="W14" s="8" t="s">
        <v>24</v>
      </c>
      <c r="X14" s="8" t="s">
        <v>24</v>
      </c>
    </row>
    <row r="15" spans="1:24" ht="12.75">
      <c r="A15" s="8">
        <v>91</v>
      </c>
      <c r="B15" s="12" t="s">
        <v>145</v>
      </c>
      <c r="C15" s="12" t="s">
        <v>146</v>
      </c>
      <c r="D15" s="12" t="s">
        <v>120</v>
      </c>
      <c r="E15" s="12" t="s">
        <v>119</v>
      </c>
      <c r="F15" s="12" t="s">
        <v>36</v>
      </c>
      <c r="H15" s="12" t="s">
        <v>109</v>
      </c>
      <c r="I15" s="8">
        <v>6.6</v>
      </c>
      <c r="J15" s="8" t="s">
        <v>24</v>
      </c>
      <c r="K15" s="8">
        <v>52</v>
      </c>
      <c r="L15" s="8">
        <v>0.15</v>
      </c>
      <c r="M15" s="8">
        <v>3.14</v>
      </c>
      <c r="N15" s="13">
        <f t="shared" si="0"/>
        <v>1.8213457076566126</v>
      </c>
      <c r="O15" s="8">
        <v>242</v>
      </c>
      <c r="P15" s="8">
        <v>868</v>
      </c>
      <c r="Q15" s="8" t="s">
        <v>24</v>
      </c>
      <c r="R15" s="8" t="s">
        <v>24</v>
      </c>
      <c r="S15" s="8" t="s">
        <v>24</v>
      </c>
      <c r="T15" s="8" t="s">
        <v>24</v>
      </c>
      <c r="U15" s="8" t="s">
        <v>24</v>
      </c>
      <c r="V15" s="8" t="s">
        <v>24</v>
      </c>
      <c r="W15" s="8" t="s">
        <v>24</v>
      </c>
      <c r="X15" s="8" t="s">
        <v>24</v>
      </c>
    </row>
    <row r="16" spans="1:24" ht="12.75">
      <c r="A16" s="8">
        <v>92</v>
      </c>
      <c r="B16" s="12" t="s">
        <v>145</v>
      </c>
      <c r="C16" s="12" t="s">
        <v>146</v>
      </c>
      <c r="D16" s="12" t="s">
        <v>54</v>
      </c>
      <c r="E16" s="12" t="s">
        <v>51</v>
      </c>
      <c r="F16" s="12" t="s">
        <v>52</v>
      </c>
      <c r="G16" s="12" t="s">
        <v>53</v>
      </c>
      <c r="H16" s="12" t="s">
        <v>109</v>
      </c>
      <c r="I16" s="8">
        <v>5.9</v>
      </c>
      <c r="J16" s="8">
        <v>7</v>
      </c>
      <c r="K16" s="8">
        <v>28</v>
      </c>
      <c r="L16" s="8">
        <v>0.07</v>
      </c>
      <c r="M16" s="8">
        <v>1.1</v>
      </c>
      <c r="N16" s="13">
        <f t="shared" si="0"/>
        <v>0.6380510440835268</v>
      </c>
      <c r="O16" s="8">
        <v>59</v>
      </c>
      <c r="P16" s="8">
        <v>235</v>
      </c>
      <c r="Q16" s="8" t="s">
        <v>24</v>
      </c>
      <c r="R16" s="8" t="s">
        <v>24</v>
      </c>
      <c r="S16" s="8" t="s">
        <v>24</v>
      </c>
      <c r="T16" s="8" t="s">
        <v>24</v>
      </c>
      <c r="U16" s="8" t="s">
        <v>24</v>
      </c>
      <c r="V16" s="8" t="s">
        <v>24</v>
      </c>
      <c r="W16" s="8" t="s">
        <v>24</v>
      </c>
      <c r="X16" s="8" t="s">
        <v>24</v>
      </c>
    </row>
    <row r="17" spans="1:24" ht="12.75">
      <c r="A17" s="8">
        <v>101</v>
      </c>
      <c r="B17" s="12" t="s">
        <v>195</v>
      </c>
      <c r="C17" s="12" t="s">
        <v>196</v>
      </c>
      <c r="D17" s="12" t="s">
        <v>47</v>
      </c>
      <c r="E17" s="12" t="s">
        <v>48</v>
      </c>
      <c r="F17" s="12" t="s">
        <v>49</v>
      </c>
      <c r="H17" s="12" t="s">
        <v>110</v>
      </c>
      <c r="I17" s="8">
        <v>4.7</v>
      </c>
      <c r="J17" s="8">
        <v>6.3</v>
      </c>
      <c r="K17" s="8">
        <v>36</v>
      </c>
      <c r="L17" s="8">
        <v>0.14</v>
      </c>
      <c r="M17" s="8">
        <v>2.69</v>
      </c>
      <c r="N17" s="13">
        <f t="shared" si="0"/>
        <v>1.560324825986079</v>
      </c>
      <c r="O17" s="8">
        <v>75</v>
      </c>
      <c r="P17" s="8">
        <v>118</v>
      </c>
      <c r="Q17" s="8" t="s">
        <v>24</v>
      </c>
      <c r="R17" s="8" t="s">
        <v>24</v>
      </c>
      <c r="S17" s="8" t="s">
        <v>24</v>
      </c>
      <c r="T17" s="8" t="s">
        <v>24</v>
      </c>
      <c r="U17" s="8" t="s">
        <v>24</v>
      </c>
      <c r="V17" s="8" t="s">
        <v>24</v>
      </c>
      <c r="W17" s="8" t="s">
        <v>24</v>
      </c>
      <c r="X17" s="8" t="s">
        <v>24</v>
      </c>
    </row>
    <row r="18" spans="1:24" ht="12.75">
      <c r="A18" s="8">
        <v>102</v>
      </c>
      <c r="B18" s="12" t="s">
        <v>195</v>
      </c>
      <c r="C18" s="12" t="s">
        <v>196</v>
      </c>
      <c r="D18" s="12" t="s">
        <v>47</v>
      </c>
      <c r="E18" s="12" t="s">
        <v>50</v>
      </c>
      <c r="F18" s="12" t="s">
        <v>36</v>
      </c>
      <c r="H18" s="12" t="s">
        <v>111</v>
      </c>
      <c r="I18" s="8">
        <v>5.8</v>
      </c>
      <c r="J18" s="8">
        <v>6.6</v>
      </c>
      <c r="K18" s="8">
        <v>4</v>
      </c>
      <c r="L18" s="8">
        <v>0.14</v>
      </c>
      <c r="M18" s="8">
        <v>2.88</v>
      </c>
      <c r="N18" s="13">
        <f t="shared" si="0"/>
        <v>1.6705336426914152</v>
      </c>
      <c r="O18" s="8">
        <v>13</v>
      </c>
      <c r="P18" s="8">
        <v>133</v>
      </c>
      <c r="Q18" s="8" t="s">
        <v>24</v>
      </c>
      <c r="R18" s="8" t="s">
        <v>24</v>
      </c>
      <c r="S18" s="8" t="s">
        <v>24</v>
      </c>
      <c r="T18" s="8" t="s">
        <v>24</v>
      </c>
      <c r="U18" s="8" t="s">
        <v>24</v>
      </c>
      <c r="V18" s="8" t="s">
        <v>24</v>
      </c>
      <c r="W18" s="8" t="s">
        <v>24</v>
      </c>
      <c r="X18" s="8" t="s">
        <v>24</v>
      </c>
    </row>
    <row r="19" spans="1:24" ht="12.75">
      <c r="A19" s="8">
        <v>111</v>
      </c>
      <c r="B19" s="12" t="s">
        <v>173</v>
      </c>
      <c r="C19" s="12" t="s">
        <v>174</v>
      </c>
      <c r="D19" s="12" t="s">
        <v>84</v>
      </c>
      <c r="E19" s="12" t="s">
        <v>85</v>
      </c>
      <c r="F19" s="12" t="s">
        <v>43</v>
      </c>
      <c r="G19" s="12" t="s">
        <v>86</v>
      </c>
      <c r="H19" s="12" t="s">
        <v>109</v>
      </c>
      <c r="I19" s="8">
        <v>7.2</v>
      </c>
      <c r="J19" s="8" t="s">
        <v>24</v>
      </c>
      <c r="K19" s="8">
        <v>15</v>
      </c>
      <c r="L19" s="8">
        <v>0.08</v>
      </c>
      <c r="M19" s="8">
        <v>1.48</v>
      </c>
      <c r="N19" s="13">
        <f t="shared" si="0"/>
        <v>0.8584686774941995</v>
      </c>
      <c r="O19" s="8">
        <v>48</v>
      </c>
      <c r="P19" s="8">
        <v>538</v>
      </c>
      <c r="Q19" s="8" t="s">
        <v>24</v>
      </c>
      <c r="R19" s="8" t="s">
        <v>24</v>
      </c>
      <c r="S19" s="8" t="s">
        <v>24</v>
      </c>
      <c r="T19" s="8" t="s">
        <v>24</v>
      </c>
      <c r="U19" s="8" t="s">
        <v>24</v>
      </c>
      <c r="V19" s="8" t="s">
        <v>24</v>
      </c>
      <c r="W19" s="8" t="s">
        <v>24</v>
      </c>
      <c r="X19" s="8" t="s">
        <v>24</v>
      </c>
    </row>
    <row r="20" spans="1:24" ht="12.75">
      <c r="A20" s="8">
        <v>112</v>
      </c>
      <c r="B20" s="12" t="s">
        <v>173</v>
      </c>
      <c r="C20" s="12" t="s">
        <v>174</v>
      </c>
      <c r="D20" s="12" t="s">
        <v>135</v>
      </c>
      <c r="E20" s="12" t="s">
        <v>139</v>
      </c>
      <c r="F20" s="12" t="s">
        <v>52</v>
      </c>
      <c r="G20" s="12" t="s">
        <v>53</v>
      </c>
      <c r="H20" s="12" t="s">
        <v>109</v>
      </c>
      <c r="I20" s="8">
        <v>6</v>
      </c>
      <c r="J20" s="8">
        <v>6.5</v>
      </c>
      <c r="K20" s="8">
        <v>16</v>
      </c>
      <c r="L20" s="8">
        <v>0.2</v>
      </c>
      <c r="M20" s="8">
        <v>4.36</v>
      </c>
      <c r="N20" s="13">
        <f t="shared" si="0"/>
        <v>2.529002320185615</v>
      </c>
      <c r="O20" s="8">
        <v>136</v>
      </c>
      <c r="P20" s="8">
        <v>322</v>
      </c>
      <c r="Q20" s="8" t="s">
        <v>24</v>
      </c>
      <c r="R20" s="8" t="s">
        <v>24</v>
      </c>
      <c r="S20" s="8" t="s">
        <v>24</v>
      </c>
      <c r="T20" s="8" t="s">
        <v>24</v>
      </c>
      <c r="U20" s="8" t="s">
        <v>24</v>
      </c>
      <c r="V20" s="8" t="s">
        <v>24</v>
      </c>
      <c r="W20" s="8" t="s">
        <v>24</v>
      </c>
      <c r="X20" s="8" t="s">
        <v>24</v>
      </c>
    </row>
    <row r="21" spans="1:24" ht="12.75">
      <c r="A21" s="8">
        <v>113</v>
      </c>
      <c r="B21" s="12" t="s">
        <v>173</v>
      </c>
      <c r="C21" s="12" t="s">
        <v>174</v>
      </c>
      <c r="D21" s="12" t="s">
        <v>136</v>
      </c>
      <c r="E21" s="12" t="s">
        <v>137</v>
      </c>
      <c r="F21" s="12" t="s">
        <v>52</v>
      </c>
      <c r="G21" s="12" t="s">
        <v>53</v>
      </c>
      <c r="H21" s="12" t="s">
        <v>109</v>
      </c>
      <c r="I21" s="8">
        <v>5.7</v>
      </c>
      <c r="J21" s="8">
        <v>6.8</v>
      </c>
      <c r="K21" s="8">
        <v>169</v>
      </c>
      <c r="L21" s="8">
        <v>0.15</v>
      </c>
      <c r="M21" s="8">
        <v>2.64</v>
      </c>
      <c r="N21" s="13">
        <f t="shared" si="0"/>
        <v>1.531322505800464</v>
      </c>
      <c r="O21" s="8">
        <v>462</v>
      </c>
      <c r="P21" s="8">
        <v>724</v>
      </c>
      <c r="Q21" s="8" t="s">
        <v>24</v>
      </c>
      <c r="R21" s="8" t="s">
        <v>24</v>
      </c>
      <c r="S21" s="8" t="s">
        <v>24</v>
      </c>
      <c r="T21" s="8" t="s">
        <v>24</v>
      </c>
      <c r="U21" s="8" t="s">
        <v>24</v>
      </c>
      <c r="V21" s="8" t="s">
        <v>24</v>
      </c>
      <c r="W21" s="8" t="s">
        <v>24</v>
      </c>
      <c r="X21" s="8" t="s">
        <v>24</v>
      </c>
    </row>
    <row r="22" spans="1:24" ht="12.75">
      <c r="A22" s="8">
        <v>114</v>
      </c>
      <c r="B22" s="12" t="s">
        <v>173</v>
      </c>
      <c r="C22" s="12" t="s">
        <v>174</v>
      </c>
      <c r="D22" s="12" t="s">
        <v>135</v>
      </c>
      <c r="E22" s="12" t="s">
        <v>138</v>
      </c>
      <c r="F22" s="12" t="s">
        <v>52</v>
      </c>
      <c r="G22" s="12" t="s">
        <v>140</v>
      </c>
      <c r="H22" s="12" t="s">
        <v>109</v>
      </c>
      <c r="I22" s="8">
        <v>6.5</v>
      </c>
      <c r="J22" s="8" t="s">
        <v>24</v>
      </c>
      <c r="K22" s="8">
        <v>35</v>
      </c>
      <c r="L22" s="8">
        <v>0.09</v>
      </c>
      <c r="M22" s="8">
        <v>1.42</v>
      </c>
      <c r="N22" s="13">
        <f t="shared" si="0"/>
        <v>0.8236658932714617</v>
      </c>
      <c r="O22" s="8">
        <v>328</v>
      </c>
      <c r="P22" s="8">
        <v>497</v>
      </c>
      <c r="Q22" s="8" t="s">
        <v>24</v>
      </c>
      <c r="R22" s="8" t="s">
        <v>24</v>
      </c>
      <c r="S22" s="8" t="s">
        <v>24</v>
      </c>
      <c r="T22" s="8" t="s">
        <v>24</v>
      </c>
      <c r="U22" s="8" t="s">
        <v>24</v>
      </c>
      <c r="V22" s="8" t="s">
        <v>24</v>
      </c>
      <c r="W22" s="8" t="s">
        <v>24</v>
      </c>
      <c r="X22" s="8" t="s">
        <v>24</v>
      </c>
    </row>
    <row r="23" spans="1:24" ht="12.75">
      <c r="A23" s="8">
        <v>121</v>
      </c>
      <c r="B23" s="12" t="s">
        <v>162</v>
      </c>
      <c r="C23" s="12" t="s">
        <v>163</v>
      </c>
      <c r="D23" s="12"/>
      <c r="E23" s="12" t="s">
        <v>103</v>
      </c>
      <c r="F23" s="12" t="s">
        <v>104</v>
      </c>
      <c r="H23" s="12" t="s">
        <v>109</v>
      </c>
      <c r="I23" s="8">
        <v>6.5</v>
      </c>
      <c r="J23" s="8" t="s">
        <v>24</v>
      </c>
      <c r="K23" s="8">
        <v>8</v>
      </c>
      <c r="L23" s="8">
        <v>0.14</v>
      </c>
      <c r="M23" s="8">
        <v>2.48</v>
      </c>
      <c r="N23" s="13">
        <f t="shared" si="0"/>
        <v>1.4385150812064966</v>
      </c>
      <c r="O23" s="8">
        <v>158</v>
      </c>
      <c r="P23" s="8">
        <v>241</v>
      </c>
      <c r="Q23" s="8" t="s">
        <v>24</v>
      </c>
      <c r="R23" s="8" t="s">
        <v>24</v>
      </c>
      <c r="S23" s="8" t="s">
        <v>24</v>
      </c>
      <c r="T23" s="8" t="s">
        <v>24</v>
      </c>
      <c r="U23" s="8" t="s">
        <v>24</v>
      </c>
      <c r="V23" s="8" t="s">
        <v>24</v>
      </c>
      <c r="W23" s="8" t="s">
        <v>24</v>
      </c>
      <c r="X23" s="8" t="s">
        <v>24</v>
      </c>
    </row>
    <row r="24" spans="1:24" ht="12.75">
      <c r="A24" s="8">
        <v>122</v>
      </c>
      <c r="B24" s="12" t="s">
        <v>162</v>
      </c>
      <c r="C24" s="12" t="s">
        <v>163</v>
      </c>
      <c r="D24" s="12"/>
      <c r="E24" s="12" t="s">
        <v>105</v>
      </c>
      <c r="F24" s="12" t="s">
        <v>36</v>
      </c>
      <c r="H24" s="12" t="s">
        <v>109</v>
      </c>
      <c r="I24" s="8">
        <v>6</v>
      </c>
      <c r="J24" s="8">
        <v>7</v>
      </c>
      <c r="K24" s="8">
        <v>3</v>
      </c>
      <c r="L24" s="8">
        <v>0.1</v>
      </c>
      <c r="M24" s="8">
        <v>1.61</v>
      </c>
      <c r="N24" s="13">
        <f t="shared" si="0"/>
        <v>0.9338747099767982</v>
      </c>
      <c r="O24" s="8">
        <v>12</v>
      </c>
      <c r="P24" s="8">
        <v>182</v>
      </c>
      <c r="Q24" s="8" t="s">
        <v>24</v>
      </c>
      <c r="R24" s="8" t="s">
        <v>24</v>
      </c>
      <c r="S24" s="8" t="s">
        <v>24</v>
      </c>
      <c r="T24" s="8" t="s">
        <v>24</v>
      </c>
      <c r="U24" s="8" t="s">
        <v>24</v>
      </c>
      <c r="V24" s="8" t="s">
        <v>24</v>
      </c>
      <c r="W24" s="8" t="s">
        <v>24</v>
      </c>
      <c r="X24" s="8" t="s">
        <v>24</v>
      </c>
    </row>
    <row r="25" spans="1:24" ht="12.75">
      <c r="A25" s="8">
        <v>131</v>
      </c>
      <c r="B25" s="12" t="s">
        <v>179</v>
      </c>
      <c r="C25" s="12" t="s">
        <v>180</v>
      </c>
      <c r="D25" s="8" t="s">
        <v>115</v>
      </c>
      <c r="E25" s="12" t="s">
        <v>116</v>
      </c>
      <c r="F25" s="12" t="s">
        <v>117</v>
      </c>
      <c r="H25" s="12" t="s">
        <v>111</v>
      </c>
      <c r="I25" s="8">
        <v>5.3</v>
      </c>
      <c r="J25" s="8">
        <v>6.5</v>
      </c>
      <c r="K25" s="8">
        <v>7</v>
      </c>
      <c r="L25" s="8">
        <v>0.12</v>
      </c>
      <c r="M25" s="8">
        <v>2.26</v>
      </c>
      <c r="N25" s="13">
        <f t="shared" si="0"/>
        <v>1.3109048723897911</v>
      </c>
      <c r="O25" s="8">
        <v>10</v>
      </c>
      <c r="P25" s="8">
        <v>216</v>
      </c>
      <c r="Q25" s="8" t="s">
        <v>24</v>
      </c>
      <c r="R25" s="8" t="s">
        <v>24</v>
      </c>
      <c r="S25" s="8" t="s">
        <v>24</v>
      </c>
      <c r="T25" s="8" t="s">
        <v>24</v>
      </c>
      <c r="U25" s="8" t="s">
        <v>24</v>
      </c>
      <c r="V25" s="8" t="s">
        <v>24</v>
      </c>
      <c r="W25" s="8" t="s">
        <v>24</v>
      </c>
      <c r="X25" s="8" t="s">
        <v>24</v>
      </c>
    </row>
    <row r="26" spans="1:24" ht="12.75">
      <c r="A26" s="8">
        <v>132</v>
      </c>
      <c r="B26" s="12" t="s">
        <v>179</v>
      </c>
      <c r="C26" s="12" t="s">
        <v>180</v>
      </c>
      <c r="D26" s="12" t="s">
        <v>115</v>
      </c>
      <c r="E26" s="12" t="s">
        <v>118</v>
      </c>
      <c r="H26" s="12" t="s">
        <v>111</v>
      </c>
      <c r="I26" s="8">
        <v>5.8</v>
      </c>
      <c r="J26" s="8">
        <v>6.7</v>
      </c>
      <c r="K26" s="8">
        <v>13</v>
      </c>
      <c r="L26" s="8">
        <v>0.09</v>
      </c>
      <c r="M26" s="8">
        <v>1.56</v>
      </c>
      <c r="N26" s="13">
        <f t="shared" si="0"/>
        <v>0.9048723897911833</v>
      </c>
      <c r="O26" s="8">
        <v>724</v>
      </c>
      <c r="P26" s="8">
        <v>710</v>
      </c>
      <c r="Q26" s="8" t="s">
        <v>24</v>
      </c>
      <c r="R26" s="8" t="s">
        <v>24</v>
      </c>
      <c r="S26" s="8" t="s">
        <v>24</v>
      </c>
      <c r="T26" s="8" t="s">
        <v>24</v>
      </c>
      <c r="U26" s="8" t="s">
        <v>24</v>
      </c>
      <c r="V26" s="8" t="s">
        <v>24</v>
      </c>
      <c r="W26" s="8" t="s">
        <v>24</v>
      </c>
      <c r="X26" s="8" t="s">
        <v>24</v>
      </c>
    </row>
    <row r="27" spans="1:24" ht="12.75">
      <c r="A27" s="8">
        <v>14</v>
      </c>
      <c r="B27" s="12" t="s">
        <v>184</v>
      </c>
      <c r="C27" s="12" t="s">
        <v>185</v>
      </c>
      <c r="D27" s="12"/>
      <c r="E27" s="12" t="s">
        <v>107</v>
      </c>
      <c r="F27" s="12" t="s">
        <v>36</v>
      </c>
      <c r="H27" s="12" t="s">
        <v>109</v>
      </c>
      <c r="I27" s="8">
        <v>6.6</v>
      </c>
      <c r="J27" s="8" t="s">
        <v>24</v>
      </c>
      <c r="K27" s="8">
        <v>14</v>
      </c>
      <c r="L27" s="8">
        <v>0.12</v>
      </c>
      <c r="M27" s="8">
        <v>2.69</v>
      </c>
      <c r="N27" s="13">
        <f t="shared" si="0"/>
        <v>1.560324825986079</v>
      </c>
      <c r="O27" s="8">
        <v>85</v>
      </c>
      <c r="P27" s="8">
        <v>371</v>
      </c>
      <c r="Q27" s="8" t="s">
        <v>24</v>
      </c>
      <c r="R27" s="8" t="s">
        <v>24</v>
      </c>
      <c r="S27" s="8" t="s">
        <v>24</v>
      </c>
      <c r="T27" s="8" t="s">
        <v>24</v>
      </c>
      <c r="U27" s="8" t="s">
        <v>24</v>
      </c>
      <c r="V27" s="8" t="s">
        <v>24</v>
      </c>
      <c r="W27" s="8" t="s">
        <v>24</v>
      </c>
      <c r="X27" s="8" t="s">
        <v>24</v>
      </c>
    </row>
    <row r="28" spans="1:24" ht="12.75">
      <c r="A28" s="8">
        <v>15</v>
      </c>
      <c r="B28" s="12" t="s">
        <v>197</v>
      </c>
      <c r="C28" s="12" t="s">
        <v>198</v>
      </c>
      <c r="D28" s="12" t="s">
        <v>69</v>
      </c>
      <c r="E28" s="12" t="s">
        <v>70</v>
      </c>
      <c r="F28" s="12"/>
      <c r="H28" s="12" t="s">
        <v>109</v>
      </c>
      <c r="I28" s="8">
        <v>6.9</v>
      </c>
      <c r="J28" s="8" t="s">
        <v>24</v>
      </c>
      <c r="K28" s="8">
        <v>54</v>
      </c>
      <c r="L28" s="8">
        <v>0.32</v>
      </c>
      <c r="M28" s="8">
        <v>8.22</v>
      </c>
      <c r="N28" s="13">
        <f t="shared" si="0"/>
        <v>4.767981438515082</v>
      </c>
      <c r="O28" s="8">
        <v>288</v>
      </c>
      <c r="P28" s="8">
        <v>1209</v>
      </c>
      <c r="Q28" s="8" t="s">
        <v>24</v>
      </c>
      <c r="R28" s="8" t="s">
        <v>24</v>
      </c>
      <c r="S28" s="8" t="s">
        <v>24</v>
      </c>
      <c r="T28" s="8" t="s">
        <v>24</v>
      </c>
      <c r="U28" s="8" t="s">
        <v>24</v>
      </c>
      <c r="V28" s="8" t="s">
        <v>24</v>
      </c>
      <c r="W28" s="8" t="s">
        <v>24</v>
      </c>
      <c r="X28" s="8" t="s">
        <v>24</v>
      </c>
    </row>
    <row r="29" spans="1:24" ht="12.75">
      <c r="A29" s="8">
        <v>161</v>
      </c>
      <c r="B29" s="12" t="s">
        <v>170</v>
      </c>
      <c r="C29" s="12" t="s">
        <v>171</v>
      </c>
      <c r="D29" s="12" t="s">
        <v>37</v>
      </c>
      <c r="E29" s="12" t="s">
        <v>38</v>
      </c>
      <c r="F29" s="12" t="s">
        <v>39</v>
      </c>
      <c r="H29" s="12" t="s">
        <v>109</v>
      </c>
      <c r="I29" s="8">
        <v>7.9</v>
      </c>
      <c r="J29" s="8" t="s">
        <v>24</v>
      </c>
      <c r="K29" s="8">
        <v>12</v>
      </c>
      <c r="L29" s="8">
        <v>0.07</v>
      </c>
      <c r="M29" s="8">
        <v>1.16</v>
      </c>
      <c r="N29" s="13">
        <f t="shared" si="0"/>
        <v>0.6728538283062645</v>
      </c>
      <c r="O29" s="8">
        <v>111</v>
      </c>
      <c r="P29" s="8">
        <v>255</v>
      </c>
      <c r="Q29" s="8" t="s">
        <v>24</v>
      </c>
      <c r="R29" s="8" t="s">
        <v>24</v>
      </c>
      <c r="S29" s="8" t="s">
        <v>24</v>
      </c>
      <c r="T29" s="8" t="s">
        <v>24</v>
      </c>
      <c r="U29" s="8" t="s">
        <v>24</v>
      </c>
      <c r="V29" s="8" t="s">
        <v>24</v>
      </c>
      <c r="W29" s="8" t="s">
        <v>24</v>
      </c>
      <c r="X29" s="8" t="s">
        <v>24</v>
      </c>
    </row>
    <row r="30" spans="1:24" ht="12.75">
      <c r="A30" s="8">
        <v>162</v>
      </c>
      <c r="B30" s="12" t="s">
        <v>170</v>
      </c>
      <c r="C30" s="12" t="s">
        <v>171</v>
      </c>
      <c r="D30" s="12" t="s">
        <v>37</v>
      </c>
      <c r="E30" s="12" t="s">
        <v>38</v>
      </c>
      <c r="F30" s="12" t="s">
        <v>40</v>
      </c>
      <c r="H30" s="12" t="s">
        <v>109</v>
      </c>
      <c r="I30" s="8">
        <v>8</v>
      </c>
      <c r="J30" s="8" t="s">
        <v>24</v>
      </c>
      <c r="K30" s="8">
        <v>9</v>
      </c>
      <c r="L30" s="8">
        <v>0.08</v>
      </c>
      <c r="M30" s="8">
        <v>1.72</v>
      </c>
      <c r="N30" s="13">
        <f t="shared" si="0"/>
        <v>0.9976798143851509</v>
      </c>
      <c r="O30" s="8">
        <v>72</v>
      </c>
      <c r="P30" s="8">
        <v>351</v>
      </c>
      <c r="Q30" s="8" t="s">
        <v>24</v>
      </c>
      <c r="R30" s="8" t="s">
        <v>24</v>
      </c>
      <c r="S30" s="8" t="s">
        <v>24</v>
      </c>
      <c r="T30" s="8" t="s">
        <v>24</v>
      </c>
      <c r="U30" s="8" t="s">
        <v>24</v>
      </c>
      <c r="V30" s="8" t="s">
        <v>24</v>
      </c>
      <c r="W30" s="8" t="s">
        <v>24</v>
      </c>
      <c r="X30" s="8" t="s">
        <v>24</v>
      </c>
    </row>
    <row r="31" spans="1:24" ht="12.75">
      <c r="A31" s="8">
        <v>163</v>
      </c>
      <c r="B31" s="12" t="s">
        <v>170</v>
      </c>
      <c r="C31" s="12" t="s">
        <v>171</v>
      </c>
      <c r="D31" s="12" t="s">
        <v>37</v>
      </c>
      <c r="E31" s="12" t="s">
        <v>38</v>
      </c>
      <c r="F31" s="12" t="s">
        <v>41</v>
      </c>
      <c r="H31" s="12" t="s">
        <v>109</v>
      </c>
      <c r="I31" s="8">
        <v>8.1</v>
      </c>
      <c r="J31" s="8" t="s">
        <v>24</v>
      </c>
      <c r="K31" s="8">
        <v>4</v>
      </c>
      <c r="L31" s="8">
        <v>0.1</v>
      </c>
      <c r="M31" s="8">
        <v>2.08</v>
      </c>
      <c r="N31" s="13">
        <f t="shared" si="0"/>
        <v>1.2064965197215778</v>
      </c>
      <c r="O31" s="8">
        <v>62</v>
      </c>
      <c r="P31" s="8">
        <v>463</v>
      </c>
      <c r="Q31" s="8" t="s">
        <v>24</v>
      </c>
      <c r="R31" s="8" t="s">
        <v>24</v>
      </c>
      <c r="S31" s="8" t="s">
        <v>24</v>
      </c>
      <c r="T31" s="8" t="s">
        <v>24</v>
      </c>
      <c r="U31" s="8" t="s">
        <v>24</v>
      </c>
      <c r="V31" s="8" t="s">
        <v>24</v>
      </c>
      <c r="W31" s="8" t="s">
        <v>24</v>
      </c>
      <c r="X31" s="8" t="s">
        <v>24</v>
      </c>
    </row>
    <row r="32" spans="1:24" ht="12.75">
      <c r="A32" s="8">
        <v>171</v>
      </c>
      <c r="B32" s="12" t="s">
        <v>165</v>
      </c>
      <c r="C32" s="12" t="s">
        <v>164</v>
      </c>
      <c r="D32" s="12" t="s">
        <v>127</v>
      </c>
      <c r="E32" s="12" t="s">
        <v>121</v>
      </c>
      <c r="F32" s="12" t="s">
        <v>62</v>
      </c>
      <c r="H32" s="12" t="s">
        <v>126</v>
      </c>
      <c r="I32" s="8">
        <v>7.4</v>
      </c>
      <c r="J32" s="8" t="s">
        <v>24</v>
      </c>
      <c r="K32" s="8">
        <v>6</v>
      </c>
      <c r="L32" s="8">
        <v>0.07</v>
      </c>
      <c r="M32" s="8">
        <v>1.6</v>
      </c>
      <c r="N32" s="13">
        <f t="shared" si="0"/>
        <v>0.9280742459396752</v>
      </c>
      <c r="O32" s="8">
        <v>56</v>
      </c>
      <c r="P32" s="8">
        <v>133</v>
      </c>
      <c r="Q32" s="8">
        <v>30.6</v>
      </c>
      <c r="R32" s="8">
        <v>1525</v>
      </c>
      <c r="S32" s="8">
        <v>223</v>
      </c>
      <c r="T32" s="8">
        <v>15.8</v>
      </c>
      <c r="U32" s="8">
        <v>11.6</v>
      </c>
      <c r="V32" s="8">
        <v>0.26</v>
      </c>
      <c r="W32" s="8">
        <v>1.6</v>
      </c>
      <c r="X32" s="8">
        <v>1.32</v>
      </c>
    </row>
    <row r="33" spans="1:24" ht="12.75">
      <c r="A33" s="8">
        <v>172</v>
      </c>
      <c r="B33" s="12" t="s">
        <v>165</v>
      </c>
      <c r="C33" s="12" t="s">
        <v>164</v>
      </c>
      <c r="D33" s="12" t="s">
        <v>120</v>
      </c>
      <c r="E33" s="12" t="s">
        <v>122</v>
      </c>
      <c r="F33" s="12" t="s">
        <v>36</v>
      </c>
      <c r="H33" s="12" t="s">
        <v>126</v>
      </c>
      <c r="I33" s="8">
        <v>6</v>
      </c>
      <c r="J33" s="8">
        <v>6.8</v>
      </c>
      <c r="K33" s="8">
        <v>37</v>
      </c>
      <c r="L33" s="8">
        <v>0.46</v>
      </c>
      <c r="M33" s="8">
        <v>10.09</v>
      </c>
      <c r="N33" s="13">
        <f t="shared" si="0"/>
        <v>5.852668213457076</v>
      </c>
      <c r="O33" s="8">
        <v>284</v>
      </c>
      <c r="P33" s="8">
        <v>616</v>
      </c>
      <c r="Q33" s="8">
        <v>36.6</v>
      </c>
      <c r="R33" s="8">
        <v>2845</v>
      </c>
      <c r="S33" s="8">
        <v>602</v>
      </c>
      <c r="T33" s="8">
        <v>193.1</v>
      </c>
      <c r="U33" s="8">
        <v>7.6</v>
      </c>
      <c r="V33" s="8">
        <v>0.86</v>
      </c>
      <c r="W33" s="8">
        <v>0.7</v>
      </c>
      <c r="X33" s="8">
        <v>8.38</v>
      </c>
    </row>
    <row r="34" spans="1:24" ht="12.75">
      <c r="A34" s="8">
        <v>181</v>
      </c>
      <c r="B34" s="12" t="s">
        <v>168</v>
      </c>
      <c r="C34" s="12" t="s">
        <v>169</v>
      </c>
      <c r="D34" s="12" t="s">
        <v>132</v>
      </c>
      <c r="E34" s="12" t="s">
        <v>133</v>
      </c>
      <c r="F34" s="12" t="s">
        <v>43</v>
      </c>
      <c r="H34" s="12" t="s">
        <v>111</v>
      </c>
      <c r="I34" s="8">
        <v>6.2</v>
      </c>
      <c r="J34" s="8" t="s">
        <v>24</v>
      </c>
      <c r="K34" s="8">
        <v>44</v>
      </c>
      <c r="L34" s="8">
        <v>0.08</v>
      </c>
      <c r="M34" s="8">
        <v>1.21</v>
      </c>
      <c r="N34" s="13">
        <f t="shared" si="0"/>
        <v>0.7018561484918794</v>
      </c>
      <c r="O34" s="8">
        <v>30</v>
      </c>
      <c r="P34" s="8">
        <v>445</v>
      </c>
      <c r="Q34" s="8" t="s">
        <v>24</v>
      </c>
      <c r="R34" s="8" t="s">
        <v>24</v>
      </c>
      <c r="S34" s="8" t="s">
        <v>24</v>
      </c>
      <c r="T34" s="8" t="s">
        <v>24</v>
      </c>
      <c r="U34" s="8" t="s">
        <v>24</v>
      </c>
      <c r="V34" s="8" t="s">
        <v>24</v>
      </c>
      <c r="W34" s="8" t="s">
        <v>24</v>
      </c>
      <c r="X34" s="8" t="s">
        <v>24</v>
      </c>
    </row>
    <row r="35" spans="1:24" ht="12.75">
      <c r="A35" s="8">
        <v>182</v>
      </c>
      <c r="B35" s="12" t="s">
        <v>168</v>
      </c>
      <c r="C35" s="12" t="s">
        <v>169</v>
      </c>
      <c r="D35" s="12" t="s">
        <v>132</v>
      </c>
      <c r="E35" s="12" t="s">
        <v>134</v>
      </c>
      <c r="F35" s="12" t="s">
        <v>43</v>
      </c>
      <c r="H35" s="12" t="s">
        <v>111</v>
      </c>
      <c r="I35" s="8">
        <v>7.7</v>
      </c>
      <c r="J35" s="8" t="s">
        <v>24</v>
      </c>
      <c r="K35" s="8">
        <v>79</v>
      </c>
      <c r="L35" s="8">
        <v>0.04</v>
      </c>
      <c r="M35" s="8">
        <v>0.84</v>
      </c>
      <c r="N35" s="13">
        <f t="shared" si="0"/>
        <v>0.4872389791183295</v>
      </c>
      <c r="O35" s="8">
        <v>78</v>
      </c>
      <c r="P35" s="8">
        <v>266</v>
      </c>
      <c r="Q35" s="8" t="s">
        <v>24</v>
      </c>
      <c r="R35" s="8" t="s">
        <v>24</v>
      </c>
      <c r="S35" s="8" t="s">
        <v>24</v>
      </c>
      <c r="T35" s="8" t="s">
        <v>24</v>
      </c>
      <c r="U35" s="8" t="s">
        <v>24</v>
      </c>
      <c r="V35" s="8" t="s">
        <v>24</v>
      </c>
      <c r="W35" s="8" t="s">
        <v>24</v>
      </c>
      <c r="X35" s="8" t="s">
        <v>24</v>
      </c>
    </row>
    <row r="36" spans="1:24" ht="12.75">
      <c r="A36" s="8">
        <v>19</v>
      </c>
      <c r="B36" s="8" t="s">
        <v>183</v>
      </c>
      <c r="C36" s="12" t="s">
        <v>76</v>
      </c>
      <c r="D36" s="12" t="s">
        <v>77</v>
      </c>
      <c r="E36" s="12" t="s">
        <v>78</v>
      </c>
      <c r="F36" s="12"/>
      <c r="H36" s="12" t="s">
        <v>109</v>
      </c>
      <c r="I36" s="8">
        <v>7.8</v>
      </c>
      <c r="J36" s="8" t="s">
        <v>24</v>
      </c>
      <c r="K36" s="8">
        <v>34</v>
      </c>
      <c r="L36" s="8">
        <v>0.09</v>
      </c>
      <c r="M36" s="8">
        <v>4.24</v>
      </c>
      <c r="N36" s="13">
        <f t="shared" si="0"/>
        <v>2.4593967517401394</v>
      </c>
      <c r="O36" s="8">
        <v>44</v>
      </c>
      <c r="P36" s="8">
        <v>304</v>
      </c>
      <c r="Q36" s="8" t="s">
        <v>24</v>
      </c>
      <c r="R36" s="8" t="s">
        <v>24</v>
      </c>
      <c r="S36" s="8" t="s">
        <v>24</v>
      </c>
      <c r="T36" s="8" t="s">
        <v>24</v>
      </c>
      <c r="U36" s="8" t="s">
        <v>24</v>
      </c>
      <c r="V36" s="8" t="s">
        <v>24</v>
      </c>
      <c r="W36" s="8" t="s">
        <v>24</v>
      </c>
      <c r="X36" s="8" t="s">
        <v>24</v>
      </c>
    </row>
    <row r="37" spans="1:24" ht="12.75">
      <c r="A37" s="8">
        <v>201</v>
      </c>
      <c r="B37" s="12" t="s">
        <v>152</v>
      </c>
      <c r="C37" s="12" t="s">
        <v>153</v>
      </c>
      <c r="D37" s="12" t="s">
        <v>56</v>
      </c>
      <c r="E37" s="12" t="s">
        <v>57</v>
      </c>
      <c r="F37" s="12" t="s">
        <v>59</v>
      </c>
      <c r="H37" s="12" t="s">
        <v>112</v>
      </c>
      <c r="I37" s="8">
        <v>7</v>
      </c>
      <c r="J37" s="8" t="s">
        <v>24</v>
      </c>
      <c r="K37" s="8">
        <v>8</v>
      </c>
      <c r="L37" s="8">
        <v>0.06</v>
      </c>
      <c r="M37" s="8">
        <v>1.3</v>
      </c>
      <c r="N37" s="13">
        <f t="shared" si="0"/>
        <v>0.7540603248259861</v>
      </c>
      <c r="O37" s="8">
        <v>33</v>
      </c>
      <c r="P37" s="8">
        <v>193</v>
      </c>
      <c r="Q37" s="8">
        <v>31.1</v>
      </c>
      <c r="R37" s="8">
        <v>2624</v>
      </c>
      <c r="S37" s="8">
        <v>398</v>
      </c>
      <c r="T37" s="8">
        <v>53.8</v>
      </c>
      <c r="U37" s="8">
        <v>0.6</v>
      </c>
      <c r="V37" s="8">
        <v>0.3</v>
      </c>
      <c r="W37" s="8">
        <v>0.7</v>
      </c>
      <c r="X37" s="8" t="s">
        <v>24</v>
      </c>
    </row>
    <row r="38" spans="1:24" ht="12.75">
      <c r="A38" s="8">
        <v>202</v>
      </c>
      <c r="B38" s="12" t="s">
        <v>152</v>
      </c>
      <c r="C38" s="12" t="s">
        <v>153</v>
      </c>
      <c r="D38" s="12" t="s">
        <v>56</v>
      </c>
      <c r="E38" s="12" t="s">
        <v>58</v>
      </c>
      <c r="F38" s="12" t="s">
        <v>59</v>
      </c>
      <c r="H38" s="12" t="s">
        <v>112</v>
      </c>
      <c r="I38" s="8">
        <v>7.4</v>
      </c>
      <c r="J38" s="8" t="s">
        <v>24</v>
      </c>
      <c r="K38" s="8">
        <v>6</v>
      </c>
      <c r="L38" s="8">
        <v>0.06</v>
      </c>
      <c r="M38" s="8">
        <v>1.56</v>
      </c>
      <c r="N38" s="13">
        <f t="shared" si="0"/>
        <v>0.9048723897911833</v>
      </c>
      <c r="O38" s="8">
        <v>28</v>
      </c>
      <c r="P38" s="8">
        <v>228</v>
      </c>
      <c r="Q38" s="8">
        <v>70</v>
      </c>
      <c r="R38" s="8">
        <v>4021</v>
      </c>
      <c r="S38" s="8">
        <v>797</v>
      </c>
      <c r="T38" s="8">
        <v>49.9</v>
      </c>
      <c r="U38" s="8">
        <v>1.1</v>
      </c>
      <c r="V38" s="8">
        <v>0.38</v>
      </c>
      <c r="W38" s="8">
        <v>1.2</v>
      </c>
      <c r="X38" s="8" t="s">
        <v>24</v>
      </c>
    </row>
    <row r="39" spans="1:24" ht="12.75">
      <c r="A39" s="8">
        <v>203</v>
      </c>
      <c r="B39" s="12" t="s">
        <v>152</v>
      </c>
      <c r="C39" s="12" t="s">
        <v>153</v>
      </c>
      <c r="D39" s="12" t="s">
        <v>56</v>
      </c>
      <c r="E39" s="12" t="s">
        <v>60</v>
      </c>
      <c r="F39" s="12" t="s">
        <v>59</v>
      </c>
      <c r="H39" s="12" t="s">
        <v>112</v>
      </c>
      <c r="I39" s="8">
        <v>6.8</v>
      </c>
      <c r="J39" s="8" t="s">
        <v>24</v>
      </c>
      <c r="K39" s="8">
        <v>14</v>
      </c>
      <c r="L39" s="8">
        <v>0.14</v>
      </c>
      <c r="M39" s="8">
        <v>3.12</v>
      </c>
      <c r="N39" s="13">
        <f t="shared" si="0"/>
        <v>1.8097447795823667</v>
      </c>
      <c r="O39" s="8">
        <v>32</v>
      </c>
      <c r="P39" s="8">
        <v>244</v>
      </c>
      <c r="Q39" s="8">
        <v>62.5</v>
      </c>
      <c r="R39" s="8">
        <v>3956</v>
      </c>
      <c r="S39" s="8">
        <v>584</v>
      </c>
      <c r="T39" s="8">
        <v>65.3</v>
      </c>
      <c r="U39" s="8">
        <v>2</v>
      </c>
      <c r="V39" s="8">
        <v>0.38</v>
      </c>
      <c r="W39" s="8">
        <v>1</v>
      </c>
      <c r="X39" s="8" t="s">
        <v>24</v>
      </c>
    </row>
    <row r="40" spans="1:24" ht="12.75">
      <c r="A40" s="8">
        <v>204</v>
      </c>
      <c r="B40" s="12" t="s">
        <v>152</v>
      </c>
      <c r="C40" s="12" t="s">
        <v>153</v>
      </c>
      <c r="D40" s="12" t="s">
        <v>56</v>
      </c>
      <c r="E40" s="12" t="s">
        <v>61</v>
      </c>
      <c r="F40" s="12" t="s">
        <v>62</v>
      </c>
      <c r="H40" s="12" t="s">
        <v>112</v>
      </c>
      <c r="I40" s="8">
        <v>7.8</v>
      </c>
      <c r="J40" s="8" t="s">
        <v>24</v>
      </c>
      <c r="K40" s="8">
        <v>16</v>
      </c>
      <c r="L40" s="8">
        <v>0</v>
      </c>
      <c r="M40" s="8">
        <v>0.23</v>
      </c>
      <c r="N40" s="13">
        <f t="shared" si="0"/>
        <v>0.13341067285382832</v>
      </c>
      <c r="O40" s="8">
        <v>25</v>
      </c>
      <c r="P40" s="8">
        <v>95</v>
      </c>
      <c r="Q40" s="8">
        <v>31.6</v>
      </c>
      <c r="R40" s="8">
        <v>3377</v>
      </c>
      <c r="S40" s="8">
        <v>175</v>
      </c>
      <c r="T40" s="8">
        <v>8.7</v>
      </c>
      <c r="U40" s="8">
        <v>0.5</v>
      </c>
      <c r="V40" s="8">
        <v>0.08</v>
      </c>
      <c r="W40" s="8">
        <v>0.3</v>
      </c>
      <c r="X40" s="8" t="s">
        <v>24</v>
      </c>
    </row>
    <row r="41" spans="1:24" ht="12.75">
      <c r="A41" s="8">
        <v>205</v>
      </c>
      <c r="B41" s="12" t="s">
        <v>152</v>
      </c>
      <c r="C41" s="12" t="s">
        <v>153</v>
      </c>
      <c r="D41" s="12" t="s">
        <v>56</v>
      </c>
      <c r="E41" s="12" t="s">
        <v>63</v>
      </c>
      <c r="F41" s="12" t="s">
        <v>62</v>
      </c>
      <c r="H41" s="12" t="s">
        <v>112</v>
      </c>
      <c r="I41" s="8">
        <v>6.6</v>
      </c>
      <c r="J41" s="8" t="s">
        <v>24</v>
      </c>
      <c r="K41" s="8">
        <v>31</v>
      </c>
      <c r="L41" s="8">
        <v>0.02</v>
      </c>
      <c r="M41" s="8">
        <v>0.54</v>
      </c>
      <c r="N41" s="13">
        <f t="shared" si="0"/>
        <v>0.3132250580046404</v>
      </c>
      <c r="O41" s="8">
        <v>44</v>
      </c>
      <c r="P41" s="8">
        <v>183</v>
      </c>
      <c r="Q41" s="8">
        <v>70.4</v>
      </c>
      <c r="R41" s="8">
        <v>1155</v>
      </c>
      <c r="S41" s="8">
        <v>151</v>
      </c>
      <c r="T41" s="8">
        <v>18.7</v>
      </c>
      <c r="U41" s="8">
        <v>1.5</v>
      </c>
      <c r="V41" s="8">
        <v>0.1</v>
      </c>
      <c r="W41" s="8">
        <v>0.7</v>
      </c>
      <c r="X41" s="8">
        <v>0.29</v>
      </c>
    </row>
    <row r="42" spans="1:24" ht="12.75">
      <c r="A42" s="8">
        <v>206</v>
      </c>
      <c r="B42" s="12" t="s">
        <v>152</v>
      </c>
      <c r="C42" s="12" t="s">
        <v>153</v>
      </c>
      <c r="D42" s="12" t="s">
        <v>56</v>
      </c>
      <c r="E42" s="12" t="s">
        <v>64</v>
      </c>
      <c r="F42" s="12" t="s">
        <v>62</v>
      </c>
      <c r="H42" s="12" t="s">
        <v>112</v>
      </c>
      <c r="I42" s="8">
        <v>6.9</v>
      </c>
      <c r="J42" s="8" t="s">
        <v>24</v>
      </c>
      <c r="K42" s="8">
        <v>18</v>
      </c>
      <c r="L42" s="8">
        <v>0.02</v>
      </c>
      <c r="M42" s="8">
        <v>0.47</v>
      </c>
      <c r="N42" s="13">
        <f t="shared" si="0"/>
        <v>0.27262180974477956</v>
      </c>
      <c r="O42" s="8">
        <v>34</v>
      </c>
      <c r="P42" s="8">
        <v>94</v>
      </c>
      <c r="Q42" s="8">
        <v>49.1</v>
      </c>
      <c r="R42" s="8">
        <v>892</v>
      </c>
      <c r="S42" s="8">
        <v>134</v>
      </c>
      <c r="T42" s="8">
        <v>8.1</v>
      </c>
      <c r="U42" s="8">
        <v>0.6</v>
      </c>
      <c r="V42" s="8">
        <v>0.05</v>
      </c>
      <c r="W42" s="8">
        <v>0.3</v>
      </c>
      <c r="X42" s="8">
        <v>0.39</v>
      </c>
    </row>
    <row r="43" spans="1:24" ht="12.75">
      <c r="A43" s="8">
        <v>207</v>
      </c>
      <c r="B43" s="12" t="s">
        <v>152</v>
      </c>
      <c r="C43" s="12" t="s">
        <v>153</v>
      </c>
      <c r="D43" s="12" t="s">
        <v>56</v>
      </c>
      <c r="E43" s="12" t="s">
        <v>65</v>
      </c>
      <c r="F43" s="12" t="s">
        <v>59</v>
      </c>
      <c r="H43" s="12" t="s">
        <v>112</v>
      </c>
      <c r="I43" s="8">
        <v>6.4</v>
      </c>
      <c r="J43" s="8" t="s">
        <v>24</v>
      </c>
      <c r="K43" s="8">
        <v>14</v>
      </c>
      <c r="L43" s="8">
        <v>0.14</v>
      </c>
      <c r="M43" s="8">
        <v>3.09</v>
      </c>
      <c r="N43" s="13">
        <f t="shared" si="0"/>
        <v>1.7923433874709975</v>
      </c>
      <c r="O43" s="8">
        <v>41</v>
      </c>
      <c r="P43" s="8">
        <v>216</v>
      </c>
      <c r="Q43" s="8">
        <v>56.3</v>
      </c>
      <c r="R43" s="8">
        <v>3814</v>
      </c>
      <c r="S43" s="8">
        <v>570</v>
      </c>
      <c r="T43" s="8">
        <v>202.6</v>
      </c>
      <c r="U43" s="8">
        <v>1.9</v>
      </c>
      <c r="V43" s="8">
        <v>0.8</v>
      </c>
      <c r="W43" s="8">
        <v>1.5</v>
      </c>
      <c r="X43" s="8" t="s">
        <v>24</v>
      </c>
    </row>
    <row r="44" spans="1:24" ht="12.75">
      <c r="A44" s="8">
        <v>208</v>
      </c>
      <c r="B44" s="12" t="s">
        <v>152</v>
      </c>
      <c r="C44" s="12" t="s">
        <v>153</v>
      </c>
      <c r="D44" s="12" t="s">
        <v>56</v>
      </c>
      <c r="E44" s="12" t="s">
        <v>66</v>
      </c>
      <c r="F44" s="12" t="s">
        <v>59</v>
      </c>
      <c r="H44" s="12" t="s">
        <v>112</v>
      </c>
      <c r="I44" s="8">
        <v>6.9</v>
      </c>
      <c r="J44" s="8" t="s">
        <v>24</v>
      </c>
      <c r="K44" s="8">
        <v>5</v>
      </c>
      <c r="L44" s="8">
        <v>0.1</v>
      </c>
      <c r="M44" s="8">
        <v>1.76</v>
      </c>
      <c r="N44" s="13">
        <f t="shared" si="0"/>
        <v>1.0208816705336428</v>
      </c>
      <c r="O44" s="8">
        <v>24</v>
      </c>
      <c r="P44" s="8">
        <v>210</v>
      </c>
      <c r="Q44" s="8">
        <v>68.4</v>
      </c>
      <c r="R44" s="8">
        <v>3184</v>
      </c>
      <c r="S44" s="8">
        <v>766</v>
      </c>
      <c r="T44" s="8">
        <v>30.4</v>
      </c>
      <c r="U44" s="8">
        <v>0.4</v>
      </c>
      <c r="V44" s="8">
        <v>0.25</v>
      </c>
      <c r="W44" s="8">
        <v>0.5</v>
      </c>
      <c r="X44" s="8" t="s">
        <v>24</v>
      </c>
    </row>
    <row r="45" spans="1:24" ht="12.75">
      <c r="A45" s="8">
        <v>209</v>
      </c>
      <c r="B45" s="12" t="s">
        <v>152</v>
      </c>
      <c r="C45" s="12" t="s">
        <v>153</v>
      </c>
      <c r="D45" s="12" t="s">
        <v>56</v>
      </c>
      <c r="E45" s="12" t="s">
        <v>67</v>
      </c>
      <c r="F45" s="12" t="s">
        <v>59</v>
      </c>
      <c r="H45" s="12" t="s">
        <v>112</v>
      </c>
      <c r="I45" s="8">
        <v>5.9</v>
      </c>
      <c r="J45" s="8">
        <v>7</v>
      </c>
      <c r="K45" s="8">
        <v>15</v>
      </c>
      <c r="L45" s="8">
        <v>0.09</v>
      </c>
      <c r="M45" s="8">
        <v>1.98</v>
      </c>
      <c r="N45" s="13">
        <f t="shared" si="0"/>
        <v>1.148491879350348</v>
      </c>
      <c r="O45" s="8">
        <v>80</v>
      </c>
      <c r="P45" s="8">
        <v>175</v>
      </c>
      <c r="Q45" s="8">
        <v>50.4</v>
      </c>
      <c r="R45" s="8">
        <v>1836</v>
      </c>
      <c r="S45" s="8">
        <v>301</v>
      </c>
      <c r="T45" s="8">
        <v>147.6</v>
      </c>
      <c r="U45" s="8">
        <v>3</v>
      </c>
      <c r="V45" s="8">
        <v>0.52</v>
      </c>
      <c r="W45" s="8">
        <v>1.2</v>
      </c>
      <c r="X45" s="8" t="s">
        <v>24</v>
      </c>
    </row>
    <row r="46" spans="1:24" ht="12.75">
      <c r="A46" s="8">
        <v>210</v>
      </c>
      <c r="B46" s="12" t="s">
        <v>152</v>
      </c>
      <c r="C46" s="12" t="s">
        <v>153</v>
      </c>
      <c r="D46" s="12" t="s">
        <v>56</v>
      </c>
      <c r="E46" s="12" t="s">
        <v>68</v>
      </c>
      <c r="F46" s="12" t="s">
        <v>36</v>
      </c>
      <c r="H46" s="12" t="s">
        <v>112</v>
      </c>
      <c r="I46" s="8">
        <v>6.6</v>
      </c>
      <c r="J46" s="8" t="s">
        <v>24</v>
      </c>
      <c r="K46" s="8">
        <v>5</v>
      </c>
      <c r="L46" s="8">
        <v>0.1</v>
      </c>
      <c r="M46" s="8">
        <v>1.86</v>
      </c>
      <c r="N46" s="13">
        <f t="shared" si="0"/>
        <v>1.0788863109048725</v>
      </c>
      <c r="O46" s="8">
        <v>9</v>
      </c>
      <c r="P46" s="8">
        <v>185</v>
      </c>
      <c r="Q46" s="8">
        <v>33.2</v>
      </c>
      <c r="R46" s="8">
        <v>3013</v>
      </c>
      <c r="S46" s="8">
        <v>684</v>
      </c>
      <c r="T46" s="8">
        <v>44.6</v>
      </c>
      <c r="U46" s="8">
        <v>0.5</v>
      </c>
      <c r="V46" s="8">
        <v>0.34</v>
      </c>
      <c r="W46" s="8">
        <v>0.6</v>
      </c>
      <c r="X46" s="8" t="s">
        <v>24</v>
      </c>
    </row>
    <row r="47" spans="1:24" ht="12.75">
      <c r="A47" s="8">
        <v>21</v>
      </c>
      <c r="B47" s="8" t="s">
        <v>191</v>
      </c>
      <c r="C47" s="8" t="s">
        <v>192</v>
      </c>
      <c r="D47" s="12" t="s">
        <v>54</v>
      </c>
      <c r="E47" s="12" t="s">
        <v>55</v>
      </c>
      <c r="F47" s="12" t="s">
        <v>52</v>
      </c>
      <c r="G47" s="12" t="s">
        <v>53</v>
      </c>
      <c r="H47" s="12" t="s">
        <v>109</v>
      </c>
      <c r="I47" s="8">
        <v>6.4</v>
      </c>
      <c r="J47" s="8" t="s">
        <v>24</v>
      </c>
      <c r="K47" s="8">
        <v>16</v>
      </c>
      <c r="L47" s="8">
        <v>0.08</v>
      </c>
      <c r="M47" s="8">
        <v>1.38</v>
      </c>
      <c r="N47" s="13">
        <f t="shared" si="0"/>
        <v>0.8004640371229698</v>
      </c>
      <c r="O47" s="8">
        <v>33</v>
      </c>
      <c r="P47" s="8">
        <v>291</v>
      </c>
      <c r="Q47" s="8" t="s">
        <v>24</v>
      </c>
      <c r="R47" s="8" t="s">
        <v>24</v>
      </c>
      <c r="S47" s="8" t="s">
        <v>24</v>
      </c>
      <c r="T47" s="8" t="s">
        <v>24</v>
      </c>
      <c r="U47" s="8" t="s">
        <v>24</v>
      </c>
      <c r="V47" s="8" t="s">
        <v>24</v>
      </c>
      <c r="W47" s="8" t="s">
        <v>24</v>
      </c>
      <c r="X47" s="8" t="s">
        <v>24</v>
      </c>
    </row>
    <row r="48" spans="1:24" ht="12.75">
      <c r="A48" s="8">
        <v>221</v>
      </c>
      <c r="B48" s="12" t="s">
        <v>147</v>
      </c>
      <c r="C48" s="12" t="s">
        <v>146</v>
      </c>
      <c r="D48" s="12" t="s">
        <v>95</v>
      </c>
      <c r="E48" s="12">
        <v>1</v>
      </c>
      <c r="F48" s="12" t="s">
        <v>89</v>
      </c>
      <c r="H48" s="12" t="s">
        <v>109</v>
      </c>
      <c r="I48" s="8">
        <v>5.2</v>
      </c>
      <c r="J48" s="8">
        <v>6.6</v>
      </c>
      <c r="K48" s="8">
        <v>56</v>
      </c>
      <c r="L48" s="8">
        <v>0.12</v>
      </c>
      <c r="M48" s="8">
        <v>2.36</v>
      </c>
      <c r="N48" s="13">
        <f t="shared" si="0"/>
        <v>1.368909512761021</v>
      </c>
      <c r="O48" s="8">
        <v>50</v>
      </c>
      <c r="P48" s="8">
        <v>414</v>
      </c>
      <c r="Q48" s="8" t="s">
        <v>24</v>
      </c>
      <c r="R48" s="8" t="s">
        <v>24</v>
      </c>
      <c r="S48" s="8" t="s">
        <v>24</v>
      </c>
      <c r="T48" s="8" t="s">
        <v>24</v>
      </c>
      <c r="U48" s="8" t="s">
        <v>24</v>
      </c>
      <c r="V48" s="8" t="s">
        <v>24</v>
      </c>
      <c r="W48" s="8" t="s">
        <v>24</v>
      </c>
      <c r="X48" s="8" t="s">
        <v>24</v>
      </c>
    </row>
    <row r="49" spans="1:24" ht="12.75">
      <c r="A49" s="8">
        <v>222</v>
      </c>
      <c r="B49" s="12" t="s">
        <v>147</v>
      </c>
      <c r="C49" s="12" t="s">
        <v>146</v>
      </c>
      <c r="D49" s="12" t="s">
        <v>96</v>
      </c>
      <c r="E49" s="12">
        <v>2</v>
      </c>
      <c r="F49" s="12" t="s">
        <v>89</v>
      </c>
      <c r="H49" s="12" t="s">
        <v>109</v>
      </c>
      <c r="I49" s="8">
        <v>4.9</v>
      </c>
      <c r="J49" s="8">
        <v>6.6</v>
      </c>
      <c r="K49" s="8">
        <v>93</v>
      </c>
      <c r="L49" s="8">
        <v>0.1</v>
      </c>
      <c r="M49" s="8">
        <v>1.83</v>
      </c>
      <c r="N49" s="13">
        <f t="shared" si="0"/>
        <v>1.0614849187935036</v>
      </c>
      <c r="O49" s="8">
        <v>66</v>
      </c>
      <c r="P49" s="8">
        <v>368</v>
      </c>
      <c r="Q49" s="8" t="s">
        <v>24</v>
      </c>
      <c r="R49" s="8" t="s">
        <v>24</v>
      </c>
      <c r="S49" s="8" t="s">
        <v>24</v>
      </c>
      <c r="T49" s="8" t="s">
        <v>24</v>
      </c>
      <c r="U49" s="8" t="s">
        <v>24</v>
      </c>
      <c r="V49" s="8" t="s">
        <v>24</v>
      </c>
      <c r="W49" s="8" t="s">
        <v>24</v>
      </c>
      <c r="X49" s="8" t="s">
        <v>24</v>
      </c>
    </row>
    <row r="50" spans="1:24" ht="12.75">
      <c r="A50" s="8">
        <v>223</v>
      </c>
      <c r="B50" s="12" t="s">
        <v>147</v>
      </c>
      <c r="C50" s="12" t="s">
        <v>146</v>
      </c>
      <c r="D50" s="12" t="s">
        <v>97</v>
      </c>
      <c r="E50" s="12">
        <v>3</v>
      </c>
      <c r="F50" s="12" t="s">
        <v>89</v>
      </c>
      <c r="H50" s="12" t="s">
        <v>109</v>
      </c>
      <c r="I50" s="8">
        <v>6.2</v>
      </c>
      <c r="J50" s="8" t="s">
        <v>24</v>
      </c>
      <c r="K50" s="8">
        <v>41</v>
      </c>
      <c r="L50" s="8">
        <v>0.12</v>
      </c>
      <c r="M50" s="8">
        <v>2.29</v>
      </c>
      <c r="N50" s="13">
        <f t="shared" si="0"/>
        <v>1.32830626450116</v>
      </c>
      <c r="O50" s="8">
        <v>62</v>
      </c>
      <c r="P50" s="8">
        <v>492</v>
      </c>
      <c r="Q50" s="8" t="s">
        <v>24</v>
      </c>
      <c r="R50" s="8" t="s">
        <v>24</v>
      </c>
      <c r="S50" s="8" t="s">
        <v>24</v>
      </c>
      <c r="T50" s="8" t="s">
        <v>24</v>
      </c>
      <c r="U50" s="8" t="s">
        <v>24</v>
      </c>
      <c r="V50" s="8" t="s">
        <v>24</v>
      </c>
      <c r="W50" s="8" t="s">
        <v>24</v>
      </c>
      <c r="X50" s="8" t="s">
        <v>24</v>
      </c>
    </row>
    <row r="51" spans="1:24" ht="12.75">
      <c r="A51" s="8">
        <v>224</v>
      </c>
      <c r="B51" s="12" t="s">
        <v>147</v>
      </c>
      <c r="C51" s="12" t="s">
        <v>146</v>
      </c>
      <c r="D51" s="12" t="s">
        <v>98</v>
      </c>
      <c r="E51" s="12">
        <v>4</v>
      </c>
      <c r="F51" s="12" t="s">
        <v>89</v>
      </c>
      <c r="H51" s="12" t="s">
        <v>109</v>
      </c>
      <c r="I51" s="8">
        <v>6.1</v>
      </c>
      <c r="J51" s="8">
        <v>6.8</v>
      </c>
      <c r="K51" s="8">
        <v>20</v>
      </c>
      <c r="L51" s="8">
        <v>0.1</v>
      </c>
      <c r="M51" s="8">
        <v>1.78</v>
      </c>
      <c r="N51" s="13">
        <f t="shared" si="0"/>
        <v>1.0324825986078887</v>
      </c>
      <c r="O51" s="8">
        <v>31</v>
      </c>
      <c r="P51" s="8">
        <v>591</v>
      </c>
      <c r="Q51" s="8" t="s">
        <v>24</v>
      </c>
      <c r="R51" s="8" t="s">
        <v>24</v>
      </c>
      <c r="S51" s="8" t="s">
        <v>24</v>
      </c>
      <c r="T51" s="8" t="s">
        <v>24</v>
      </c>
      <c r="U51" s="8" t="s">
        <v>24</v>
      </c>
      <c r="V51" s="8" t="s">
        <v>24</v>
      </c>
      <c r="W51" s="8" t="s">
        <v>24</v>
      </c>
      <c r="X51" s="8" t="s">
        <v>24</v>
      </c>
    </row>
    <row r="52" spans="1:24" ht="12.75">
      <c r="A52" s="8">
        <v>231</v>
      </c>
      <c r="B52" s="12" t="s">
        <v>172</v>
      </c>
      <c r="C52" s="12" t="s">
        <v>171</v>
      </c>
      <c r="D52" s="12" t="s">
        <v>72</v>
      </c>
      <c r="E52" s="12" t="s">
        <v>71</v>
      </c>
      <c r="F52" s="12" t="s">
        <v>43</v>
      </c>
      <c r="G52" s="12" t="s">
        <v>73</v>
      </c>
      <c r="H52" s="12" t="s">
        <v>109</v>
      </c>
      <c r="I52" s="8">
        <v>7.4</v>
      </c>
      <c r="J52" s="8" t="s">
        <v>24</v>
      </c>
      <c r="K52" s="8">
        <v>109</v>
      </c>
      <c r="L52" s="8">
        <v>0.07</v>
      </c>
      <c r="M52" s="8">
        <v>1.68</v>
      </c>
      <c r="N52" s="13">
        <f t="shared" si="0"/>
        <v>0.974477958236659</v>
      </c>
      <c r="O52" s="8">
        <v>80</v>
      </c>
      <c r="P52" s="8">
        <v>415</v>
      </c>
      <c r="Q52" s="8" t="s">
        <v>24</v>
      </c>
      <c r="R52" s="8" t="s">
        <v>24</v>
      </c>
      <c r="S52" s="8" t="s">
        <v>24</v>
      </c>
      <c r="T52" s="8" t="s">
        <v>24</v>
      </c>
      <c r="U52" s="8" t="s">
        <v>24</v>
      </c>
      <c r="V52" s="8" t="s">
        <v>24</v>
      </c>
      <c r="W52" s="8" t="s">
        <v>24</v>
      </c>
      <c r="X52" s="8" t="s">
        <v>24</v>
      </c>
    </row>
    <row r="53" spans="1:24" ht="12.75">
      <c r="A53" s="8">
        <v>232</v>
      </c>
      <c r="B53" s="12" t="s">
        <v>172</v>
      </c>
      <c r="C53" s="12" t="s">
        <v>171</v>
      </c>
      <c r="D53" s="12" t="s">
        <v>72</v>
      </c>
      <c r="E53" s="12" t="s">
        <v>83</v>
      </c>
      <c r="F53" s="12" t="s">
        <v>43</v>
      </c>
      <c r="G53" s="12" t="s">
        <v>73</v>
      </c>
      <c r="H53" s="12" t="s">
        <v>109</v>
      </c>
      <c r="I53" s="8">
        <v>7.5</v>
      </c>
      <c r="J53" s="8" t="s">
        <v>24</v>
      </c>
      <c r="K53" s="8">
        <v>110</v>
      </c>
      <c r="L53" s="8">
        <v>0.06</v>
      </c>
      <c r="M53" s="8">
        <v>1.31</v>
      </c>
      <c r="N53" s="13">
        <f t="shared" si="0"/>
        <v>0.759860788863109</v>
      </c>
      <c r="O53" s="8">
        <v>33</v>
      </c>
      <c r="P53" s="8">
        <v>371</v>
      </c>
      <c r="Q53" s="8" t="s">
        <v>24</v>
      </c>
      <c r="R53" s="8" t="s">
        <v>24</v>
      </c>
      <c r="S53" s="8" t="s">
        <v>24</v>
      </c>
      <c r="T53" s="8" t="s">
        <v>24</v>
      </c>
      <c r="U53" s="8" t="s">
        <v>24</v>
      </c>
      <c r="V53" s="8" t="s">
        <v>24</v>
      </c>
      <c r="W53" s="8" t="s">
        <v>24</v>
      </c>
      <c r="X53" s="8" t="s">
        <v>24</v>
      </c>
    </row>
    <row r="54" spans="1:24" ht="12.75">
      <c r="A54" s="8">
        <v>233</v>
      </c>
      <c r="B54" s="12" t="s">
        <v>172</v>
      </c>
      <c r="C54" s="12" t="s">
        <v>171</v>
      </c>
      <c r="D54" s="12" t="s">
        <v>72</v>
      </c>
      <c r="E54" s="12" t="s">
        <v>88</v>
      </c>
      <c r="F54" s="12" t="s">
        <v>89</v>
      </c>
      <c r="G54" s="12" t="s">
        <v>73</v>
      </c>
      <c r="H54" s="12" t="s">
        <v>109</v>
      </c>
      <c r="I54" s="8">
        <v>7.2</v>
      </c>
      <c r="J54" s="8" t="s">
        <v>24</v>
      </c>
      <c r="K54" s="8">
        <v>63</v>
      </c>
      <c r="L54" s="8">
        <v>0.09</v>
      </c>
      <c r="M54" s="8">
        <v>1.64</v>
      </c>
      <c r="N54" s="13">
        <f t="shared" si="0"/>
        <v>0.951276102088167</v>
      </c>
      <c r="O54" s="8">
        <v>145</v>
      </c>
      <c r="P54" s="8">
        <v>358</v>
      </c>
      <c r="Q54" s="8" t="s">
        <v>24</v>
      </c>
      <c r="R54" s="8" t="s">
        <v>24</v>
      </c>
      <c r="S54" s="8" t="s">
        <v>24</v>
      </c>
      <c r="T54" s="8" t="s">
        <v>24</v>
      </c>
      <c r="U54" s="8" t="s">
        <v>24</v>
      </c>
      <c r="V54" s="8" t="s">
        <v>24</v>
      </c>
      <c r="W54" s="8" t="s">
        <v>24</v>
      </c>
      <c r="X54" s="8" t="s">
        <v>24</v>
      </c>
    </row>
    <row r="55" spans="1:24" ht="12.75">
      <c r="A55" s="8">
        <v>24</v>
      </c>
      <c r="B55" s="12" t="s">
        <v>189</v>
      </c>
      <c r="C55" s="12" t="s">
        <v>190</v>
      </c>
      <c r="D55" s="12" t="s">
        <v>202</v>
      </c>
      <c r="E55" s="12" t="s">
        <v>80</v>
      </c>
      <c r="F55" s="12" t="s">
        <v>36</v>
      </c>
      <c r="H55" s="12" t="s">
        <v>112</v>
      </c>
      <c r="I55" s="8">
        <v>6.7</v>
      </c>
      <c r="J55" s="8" t="s">
        <v>24</v>
      </c>
      <c r="K55" s="8">
        <v>15</v>
      </c>
      <c r="L55" s="8">
        <v>0.11</v>
      </c>
      <c r="M55" s="8">
        <v>1.76</v>
      </c>
      <c r="N55" s="13">
        <f t="shared" si="0"/>
        <v>1.0208816705336428</v>
      </c>
      <c r="O55" s="8">
        <v>8</v>
      </c>
      <c r="P55" s="8">
        <v>195</v>
      </c>
      <c r="Q55" s="8">
        <v>13.9</v>
      </c>
      <c r="R55" s="8">
        <v>2482</v>
      </c>
      <c r="S55" s="8">
        <v>912</v>
      </c>
      <c r="T55" s="8">
        <v>30.2</v>
      </c>
      <c r="U55" s="8">
        <v>1.1</v>
      </c>
      <c r="V55" s="8">
        <v>0.39</v>
      </c>
      <c r="W55" s="8">
        <v>0.7</v>
      </c>
      <c r="X55" s="8" t="s">
        <v>24</v>
      </c>
    </row>
    <row r="56" spans="1:24" ht="12.75">
      <c r="A56" s="8">
        <v>251</v>
      </c>
      <c r="B56" s="12" t="s">
        <v>193</v>
      </c>
      <c r="C56" s="12" t="s">
        <v>194</v>
      </c>
      <c r="D56" s="12" t="s">
        <v>69</v>
      </c>
      <c r="E56" s="12" t="s">
        <v>75</v>
      </c>
      <c r="F56" s="12" t="s">
        <v>62</v>
      </c>
      <c r="H56" s="12" t="s">
        <v>109</v>
      </c>
      <c r="I56" s="8">
        <v>7.3</v>
      </c>
      <c r="J56" s="8" t="s">
        <v>24</v>
      </c>
      <c r="K56" s="8">
        <v>12</v>
      </c>
      <c r="L56" s="8">
        <v>0.14</v>
      </c>
      <c r="M56" s="8">
        <v>3.43</v>
      </c>
      <c r="N56" s="13">
        <f t="shared" si="0"/>
        <v>1.9895591647331787</v>
      </c>
      <c r="O56" s="8">
        <v>79</v>
      </c>
      <c r="P56" s="8">
        <v>234</v>
      </c>
      <c r="Q56" s="8" t="s">
        <v>24</v>
      </c>
      <c r="R56" s="8" t="s">
        <v>24</v>
      </c>
      <c r="S56" s="8" t="s">
        <v>24</v>
      </c>
      <c r="T56" s="8" t="s">
        <v>24</v>
      </c>
      <c r="U56" s="8" t="s">
        <v>24</v>
      </c>
      <c r="V56" s="8" t="s">
        <v>24</v>
      </c>
      <c r="W56" s="8" t="s">
        <v>24</v>
      </c>
      <c r="X56" s="8" t="s">
        <v>24</v>
      </c>
    </row>
    <row r="57" spans="1:24" ht="12.75">
      <c r="A57" s="8">
        <v>252</v>
      </c>
      <c r="B57" s="12" t="s">
        <v>193</v>
      </c>
      <c r="C57" s="12" t="s">
        <v>194</v>
      </c>
      <c r="D57" s="12" t="s">
        <v>74</v>
      </c>
      <c r="E57" s="12" t="s">
        <v>87</v>
      </c>
      <c r="F57" s="12" t="s">
        <v>62</v>
      </c>
      <c r="H57" s="12" t="s">
        <v>109</v>
      </c>
      <c r="I57" s="8">
        <v>7.3</v>
      </c>
      <c r="J57" s="8" t="s">
        <v>24</v>
      </c>
      <c r="K57" s="8">
        <v>28</v>
      </c>
      <c r="L57" s="8">
        <v>0.08</v>
      </c>
      <c r="M57" s="8">
        <v>1.43</v>
      </c>
      <c r="N57" s="13">
        <f t="shared" si="0"/>
        <v>0.8294663573085846</v>
      </c>
      <c r="O57" s="8">
        <v>64</v>
      </c>
      <c r="P57" s="8">
        <v>120</v>
      </c>
      <c r="Q57" s="8" t="s">
        <v>24</v>
      </c>
      <c r="R57" s="8" t="s">
        <v>24</v>
      </c>
      <c r="S57" s="8" t="s">
        <v>24</v>
      </c>
      <c r="T57" s="8" t="s">
        <v>24</v>
      </c>
      <c r="U57" s="8" t="s">
        <v>24</v>
      </c>
      <c r="V57" s="8" t="s">
        <v>24</v>
      </c>
      <c r="W57" s="8" t="s">
        <v>24</v>
      </c>
      <c r="X57" s="8" t="s">
        <v>24</v>
      </c>
    </row>
    <row r="58" spans="1:24" ht="12.75">
      <c r="A58" s="8">
        <v>261</v>
      </c>
      <c r="B58" s="12" t="s">
        <v>150</v>
      </c>
      <c r="C58" s="12" t="s">
        <v>151</v>
      </c>
      <c r="D58" s="12" t="s">
        <v>90</v>
      </c>
      <c r="E58" s="12" t="s">
        <v>91</v>
      </c>
      <c r="F58" s="12"/>
      <c r="H58" s="12" t="s">
        <v>109</v>
      </c>
      <c r="I58" s="8">
        <v>7.9</v>
      </c>
      <c r="J58" s="8" t="s">
        <v>24</v>
      </c>
      <c r="K58" s="8">
        <v>27</v>
      </c>
      <c r="L58" s="8">
        <v>0.18</v>
      </c>
      <c r="M58" s="8">
        <v>3.33</v>
      </c>
      <c r="N58" s="13">
        <f t="shared" si="0"/>
        <v>1.931554524361949</v>
      </c>
      <c r="O58" s="8">
        <v>206</v>
      </c>
      <c r="P58" s="8">
        <v>575</v>
      </c>
      <c r="Q58" s="8" t="s">
        <v>24</v>
      </c>
      <c r="R58" s="8" t="s">
        <v>24</v>
      </c>
      <c r="S58" s="8" t="s">
        <v>24</v>
      </c>
      <c r="T58" s="8" t="s">
        <v>24</v>
      </c>
      <c r="U58" s="8" t="s">
        <v>24</v>
      </c>
      <c r="V58" s="8" t="s">
        <v>24</v>
      </c>
      <c r="W58" s="8" t="s">
        <v>24</v>
      </c>
      <c r="X58" s="8" t="s">
        <v>24</v>
      </c>
    </row>
    <row r="59" spans="1:24" ht="12.75">
      <c r="A59" s="8">
        <v>262</v>
      </c>
      <c r="B59" s="12" t="s">
        <v>150</v>
      </c>
      <c r="C59" s="12" t="s">
        <v>151</v>
      </c>
      <c r="D59" s="12" t="s">
        <v>90</v>
      </c>
      <c r="E59" s="12" t="s">
        <v>92</v>
      </c>
      <c r="F59" s="12"/>
      <c r="H59" s="12" t="s">
        <v>109</v>
      </c>
      <c r="I59" s="8">
        <v>8</v>
      </c>
      <c r="J59" s="8" t="s">
        <v>24</v>
      </c>
      <c r="K59" s="8">
        <v>7</v>
      </c>
      <c r="L59" s="8">
        <v>0.03</v>
      </c>
      <c r="M59" s="8">
        <v>0.31</v>
      </c>
      <c r="N59" s="13">
        <f t="shared" si="0"/>
        <v>0.17981438515081208</v>
      </c>
      <c r="O59" s="8">
        <v>80</v>
      </c>
      <c r="P59" s="8">
        <v>102</v>
      </c>
      <c r="Q59" s="8" t="s">
        <v>24</v>
      </c>
      <c r="R59" s="8" t="s">
        <v>24</v>
      </c>
      <c r="S59" s="8" t="s">
        <v>24</v>
      </c>
      <c r="T59" s="8" t="s">
        <v>24</v>
      </c>
      <c r="U59" s="8" t="s">
        <v>24</v>
      </c>
      <c r="V59" s="8" t="s">
        <v>24</v>
      </c>
      <c r="W59" s="8" t="s">
        <v>24</v>
      </c>
      <c r="X59" s="8" t="s">
        <v>24</v>
      </c>
    </row>
    <row r="60" spans="1:24" ht="12.75">
      <c r="A60" s="8">
        <v>263</v>
      </c>
      <c r="B60" s="12" t="s">
        <v>150</v>
      </c>
      <c r="C60" s="12" t="s">
        <v>151</v>
      </c>
      <c r="D60" s="12" t="s">
        <v>90</v>
      </c>
      <c r="E60" s="12" t="s">
        <v>93</v>
      </c>
      <c r="F60" s="12"/>
      <c r="H60" s="12" t="s">
        <v>109</v>
      </c>
      <c r="I60" s="8">
        <v>7.2</v>
      </c>
      <c r="J60" s="8" t="s">
        <v>24</v>
      </c>
      <c r="K60" s="8">
        <v>16</v>
      </c>
      <c r="L60" s="8">
        <v>0.22</v>
      </c>
      <c r="M60" s="8">
        <v>4.72</v>
      </c>
      <c r="N60" s="13">
        <f t="shared" si="0"/>
        <v>2.737819025522042</v>
      </c>
      <c r="O60" s="8">
        <v>132</v>
      </c>
      <c r="P60" s="8">
        <v>499</v>
      </c>
      <c r="Q60" s="8" t="s">
        <v>24</v>
      </c>
      <c r="R60" s="8" t="s">
        <v>24</v>
      </c>
      <c r="S60" s="8" t="s">
        <v>24</v>
      </c>
      <c r="T60" s="8" t="s">
        <v>24</v>
      </c>
      <c r="U60" s="8" t="s">
        <v>24</v>
      </c>
      <c r="V60" s="8" t="s">
        <v>24</v>
      </c>
      <c r="W60" s="8" t="s">
        <v>24</v>
      </c>
      <c r="X60" s="8" t="s">
        <v>24</v>
      </c>
    </row>
    <row r="61" spans="1:24" ht="12.75">
      <c r="A61" s="8">
        <v>264</v>
      </c>
      <c r="B61" s="12" t="s">
        <v>150</v>
      </c>
      <c r="C61" s="12" t="s">
        <v>151</v>
      </c>
      <c r="D61" s="12" t="s">
        <v>90</v>
      </c>
      <c r="E61" s="12" t="s">
        <v>94</v>
      </c>
      <c r="F61" s="12"/>
      <c r="H61" s="12" t="s">
        <v>109</v>
      </c>
      <c r="I61" s="8">
        <v>6.9</v>
      </c>
      <c r="J61" s="8" t="s">
        <v>24</v>
      </c>
      <c r="K61" s="8">
        <v>43</v>
      </c>
      <c r="L61" s="8">
        <v>0.22</v>
      </c>
      <c r="M61" s="8">
        <v>4.65</v>
      </c>
      <c r="N61" s="13">
        <f t="shared" si="0"/>
        <v>2.697215777262181</v>
      </c>
      <c r="O61" s="8">
        <v>116</v>
      </c>
      <c r="P61" s="8">
        <v>737</v>
      </c>
      <c r="Q61" s="8" t="s">
        <v>24</v>
      </c>
      <c r="R61" s="8" t="s">
        <v>24</v>
      </c>
      <c r="S61" s="8" t="s">
        <v>24</v>
      </c>
      <c r="T61" s="8" t="s">
        <v>24</v>
      </c>
      <c r="U61" s="8" t="s">
        <v>24</v>
      </c>
      <c r="V61" s="8" t="s">
        <v>24</v>
      </c>
      <c r="W61" s="8" t="s">
        <v>24</v>
      </c>
      <c r="X61" s="8" t="s">
        <v>24</v>
      </c>
    </row>
    <row r="62" spans="1:24" ht="12.75">
      <c r="A62" s="8">
        <v>27</v>
      </c>
      <c r="B62" s="8" t="s">
        <v>177</v>
      </c>
      <c r="C62" s="8" t="s">
        <v>178</v>
      </c>
      <c r="D62" s="12"/>
      <c r="E62" s="12" t="s">
        <v>106</v>
      </c>
      <c r="F62" s="12" t="s">
        <v>43</v>
      </c>
      <c r="H62" s="12" t="s">
        <v>109</v>
      </c>
      <c r="I62" s="8">
        <v>6.9</v>
      </c>
      <c r="J62" s="8" t="s">
        <v>24</v>
      </c>
      <c r="K62" s="8">
        <v>40</v>
      </c>
      <c r="L62" s="8">
        <v>0.09</v>
      </c>
      <c r="M62" s="8">
        <v>4.58</v>
      </c>
      <c r="N62" s="13">
        <f t="shared" si="0"/>
        <v>2.65661252900232</v>
      </c>
      <c r="O62" s="8">
        <v>84</v>
      </c>
      <c r="P62" s="8">
        <v>323</v>
      </c>
      <c r="Q62" s="8" t="s">
        <v>24</v>
      </c>
      <c r="R62" s="8" t="s">
        <v>24</v>
      </c>
      <c r="S62" s="8" t="s">
        <v>24</v>
      </c>
      <c r="T62" s="8" t="s">
        <v>24</v>
      </c>
      <c r="U62" s="8" t="s">
        <v>24</v>
      </c>
      <c r="V62" s="8" t="s">
        <v>24</v>
      </c>
      <c r="W62" s="8" t="s">
        <v>24</v>
      </c>
      <c r="X62" s="8" t="s">
        <v>24</v>
      </c>
    </row>
    <row r="63" spans="1:24" ht="12.75">
      <c r="A63" s="8">
        <v>28</v>
      </c>
      <c r="B63" s="12" t="s">
        <v>160</v>
      </c>
      <c r="C63" s="12" t="s">
        <v>161</v>
      </c>
      <c r="D63" s="12"/>
      <c r="E63" s="12" t="s">
        <v>102</v>
      </c>
      <c r="F63" s="12"/>
      <c r="H63" s="12" t="s">
        <v>109</v>
      </c>
      <c r="I63" s="8">
        <v>6.3</v>
      </c>
      <c r="J63" s="8" t="s">
        <v>24</v>
      </c>
      <c r="K63" s="8">
        <v>8</v>
      </c>
      <c r="L63" s="8">
        <v>0.2</v>
      </c>
      <c r="M63" s="8">
        <v>4.6</v>
      </c>
      <c r="N63" s="13">
        <f t="shared" si="0"/>
        <v>2.668213457076566</v>
      </c>
      <c r="O63" s="8">
        <v>258</v>
      </c>
      <c r="P63" s="8">
        <v>417</v>
      </c>
      <c r="Q63" s="8" t="s">
        <v>24</v>
      </c>
      <c r="R63" s="8" t="s">
        <v>24</v>
      </c>
      <c r="S63" s="8" t="s">
        <v>24</v>
      </c>
      <c r="T63" s="8" t="s">
        <v>24</v>
      </c>
      <c r="U63" s="8" t="s">
        <v>24</v>
      </c>
      <c r="V63" s="8" t="s">
        <v>24</v>
      </c>
      <c r="W63" s="8" t="s">
        <v>24</v>
      </c>
      <c r="X63" s="8" t="s">
        <v>24</v>
      </c>
    </row>
    <row r="64" spans="1:24" ht="12.75">
      <c r="A64" s="8">
        <v>29</v>
      </c>
      <c r="B64" s="12" t="s">
        <v>148</v>
      </c>
      <c r="C64" s="12" t="s">
        <v>149</v>
      </c>
      <c r="D64" s="12" t="s">
        <v>131</v>
      </c>
      <c r="H64" s="12" t="s">
        <v>111</v>
      </c>
      <c r="I64" s="8">
        <v>7.3</v>
      </c>
      <c r="J64" s="8" t="s">
        <v>24</v>
      </c>
      <c r="K64" s="8">
        <v>4</v>
      </c>
      <c r="L64" s="8">
        <v>0.12</v>
      </c>
      <c r="M64" s="8">
        <v>2.38</v>
      </c>
      <c r="N64" s="13">
        <f t="shared" si="0"/>
        <v>1.3805104408352669</v>
      </c>
      <c r="O64" s="8">
        <v>41</v>
      </c>
      <c r="P64" s="8">
        <v>533</v>
      </c>
      <c r="Q64" s="8" t="s">
        <v>24</v>
      </c>
      <c r="R64" s="8" t="s">
        <v>24</v>
      </c>
      <c r="S64" s="8" t="s">
        <v>24</v>
      </c>
      <c r="T64" s="8" t="s">
        <v>24</v>
      </c>
      <c r="U64" s="8" t="s">
        <v>24</v>
      </c>
      <c r="V64" s="8" t="s">
        <v>24</v>
      </c>
      <c r="W64" s="8" t="s">
        <v>24</v>
      </c>
      <c r="X64" s="8" t="s">
        <v>24</v>
      </c>
    </row>
    <row r="65" spans="1:24" ht="12.75">
      <c r="A65" s="8">
        <v>30</v>
      </c>
      <c r="B65" s="12" t="s">
        <v>181</v>
      </c>
      <c r="C65" s="12" t="s">
        <v>182</v>
      </c>
      <c r="D65" s="12" t="s">
        <v>79</v>
      </c>
      <c r="E65" s="12" t="s">
        <v>80</v>
      </c>
      <c r="F65" s="12"/>
      <c r="H65" s="12" t="s">
        <v>109</v>
      </c>
      <c r="I65" s="8">
        <v>6.2</v>
      </c>
      <c r="J65" s="8" t="s">
        <v>24</v>
      </c>
      <c r="K65" s="8">
        <v>11</v>
      </c>
      <c r="L65" s="8">
        <v>0.1</v>
      </c>
      <c r="M65" s="8">
        <v>1.41</v>
      </c>
      <c r="N65" s="13">
        <f t="shared" si="0"/>
        <v>0.8178654292343387</v>
      </c>
      <c r="O65" s="8">
        <v>194</v>
      </c>
      <c r="P65" s="8">
        <v>455</v>
      </c>
      <c r="Q65" s="8" t="s">
        <v>24</v>
      </c>
      <c r="R65" s="8" t="s">
        <v>24</v>
      </c>
      <c r="S65" s="8" t="s">
        <v>24</v>
      </c>
      <c r="T65" s="8" t="s">
        <v>24</v>
      </c>
      <c r="U65" s="8" t="s">
        <v>24</v>
      </c>
      <c r="V65" s="8" t="s">
        <v>24</v>
      </c>
      <c r="W65" s="8" t="s">
        <v>24</v>
      </c>
      <c r="X65" s="8" t="s">
        <v>24</v>
      </c>
    </row>
    <row r="66" spans="1:24" ht="12.75">
      <c r="A66" s="8">
        <v>31</v>
      </c>
      <c r="B66" s="12" t="s">
        <v>156</v>
      </c>
      <c r="C66" s="12" t="s">
        <v>157</v>
      </c>
      <c r="D66" s="12" t="s">
        <v>42</v>
      </c>
      <c r="E66" s="12" t="s">
        <v>46</v>
      </c>
      <c r="F66" s="12" t="s">
        <v>43</v>
      </c>
      <c r="G66" s="12" t="s">
        <v>45</v>
      </c>
      <c r="H66" s="12" t="s">
        <v>109</v>
      </c>
      <c r="I66" s="8">
        <v>7.3</v>
      </c>
      <c r="J66" s="8" t="s">
        <v>24</v>
      </c>
      <c r="K66" s="8">
        <v>40</v>
      </c>
      <c r="L66" s="8">
        <v>0.07</v>
      </c>
      <c r="M66" s="8">
        <v>0.76</v>
      </c>
      <c r="N66" s="13">
        <f t="shared" si="0"/>
        <v>0.4408352668213457</v>
      </c>
      <c r="O66" s="8">
        <v>82</v>
      </c>
      <c r="P66" s="8">
        <v>406</v>
      </c>
      <c r="Q66" s="8" t="s">
        <v>24</v>
      </c>
      <c r="R66" s="8" t="s">
        <v>24</v>
      </c>
      <c r="S66" s="8" t="s">
        <v>24</v>
      </c>
      <c r="T66" s="8" t="s">
        <v>24</v>
      </c>
      <c r="U66" s="8" t="s">
        <v>24</v>
      </c>
      <c r="V66" s="8" t="s">
        <v>24</v>
      </c>
      <c r="W66" s="8" t="s">
        <v>24</v>
      </c>
      <c r="X66" s="8" t="s">
        <v>24</v>
      </c>
    </row>
    <row r="67" spans="1:16" ht="12.75">
      <c r="A67" s="8">
        <v>300</v>
      </c>
      <c r="B67" s="12" t="s">
        <v>203</v>
      </c>
      <c r="C67" s="12" t="s">
        <v>204</v>
      </c>
      <c r="D67" s="12" t="s">
        <v>206</v>
      </c>
      <c r="E67" s="12" t="s">
        <v>209</v>
      </c>
      <c r="F67" s="8" t="s">
        <v>205</v>
      </c>
      <c r="H67" s="12" t="s">
        <v>207</v>
      </c>
      <c r="I67" s="8">
        <v>5.7</v>
      </c>
      <c r="J67" s="8">
        <v>6.9</v>
      </c>
      <c r="K67" s="8">
        <v>4</v>
      </c>
      <c r="L67" s="8">
        <v>0.08</v>
      </c>
      <c r="M67" s="8">
        <v>1.91</v>
      </c>
      <c r="N67" s="13">
        <f t="shared" si="0"/>
        <v>1.1078886310904872</v>
      </c>
      <c r="O67" s="8">
        <v>58</v>
      </c>
      <c r="P67" s="8">
        <v>108</v>
      </c>
    </row>
    <row r="68" spans="1:16" ht="12.75">
      <c r="A68" s="8">
        <v>301</v>
      </c>
      <c r="B68" s="12" t="s">
        <v>203</v>
      </c>
      <c r="C68" s="12" t="s">
        <v>204</v>
      </c>
      <c r="D68" s="12" t="s">
        <v>208</v>
      </c>
      <c r="E68" s="12" t="s">
        <v>209</v>
      </c>
      <c r="F68" s="12" t="s">
        <v>210</v>
      </c>
      <c r="H68" s="12" t="s">
        <v>211</v>
      </c>
      <c r="I68" s="8">
        <v>5.8</v>
      </c>
      <c r="J68" s="8">
        <v>6.8</v>
      </c>
      <c r="K68" s="8">
        <v>4</v>
      </c>
      <c r="L68" s="8">
        <v>0.11</v>
      </c>
      <c r="M68" s="8">
        <v>2.45</v>
      </c>
      <c r="N68" s="13">
        <f t="shared" si="0"/>
        <v>1.4211136890951277</v>
      </c>
      <c r="O68" s="8">
        <v>68</v>
      </c>
      <c r="P68" s="8">
        <v>158</v>
      </c>
    </row>
    <row r="69" spans="1:16" ht="12.75">
      <c r="A69" s="8">
        <v>302</v>
      </c>
      <c r="B69" s="12" t="s">
        <v>203</v>
      </c>
      <c r="C69" s="12" t="s">
        <v>204</v>
      </c>
      <c r="D69" s="12" t="s">
        <v>208</v>
      </c>
      <c r="E69" s="12" t="s">
        <v>209</v>
      </c>
      <c r="F69" s="12" t="s">
        <v>210</v>
      </c>
      <c r="H69" s="12" t="s">
        <v>212</v>
      </c>
      <c r="I69" s="8">
        <v>6.1</v>
      </c>
      <c r="J69" s="8">
        <v>7</v>
      </c>
      <c r="K69" s="8">
        <v>1</v>
      </c>
      <c r="L69" s="8">
        <v>0.05</v>
      </c>
      <c r="M69" s="8">
        <v>0.68</v>
      </c>
      <c r="N69" s="13">
        <f aca="true" t="shared" si="1" ref="N69:N79">M69/1.724</f>
        <v>0.39443155452436196</v>
      </c>
      <c r="O69" s="8">
        <v>57</v>
      </c>
      <c r="P69" s="8">
        <v>88</v>
      </c>
    </row>
    <row r="70" spans="1:16" ht="12.75">
      <c r="A70" s="8">
        <v>303</v>
      </c>
      <c r="B70" s="12" t="s">
        <v>203</v>
      </c>
      <c r="C70" s="12" t="s">
        <v>204</v>
      </c>
      <c r="D70" s="12" t="s">
        <v>206</v>
      </c>
      <c r="E70" s="12" t="s">
        <v>209</v>
      </c>
      <c r="F70" s="12" t="s">
        <v>205</v>
      </c>
      <c r="H70" s="12" t="s">
        <v>213</v>
      </c>
      <c r="I70" s="8">
        <v>5.8</v>
      </c>
      <c r="J70" s="8">
        <v>6.7</v>
      </c>
      <c r="K70" s="8">
        <v>3</v>
      </c>
      <c r="L70" s="8">
        <v>0.12</v>
      </c>
      <c r="M70" s="8">
        <v>3.4</v>
      </c>
      <c r="N70" s="13">
        <f t="shared" si="1"/>
        <v>1.9721577726218098</v>
      </c>
      <c r="O70" s="8">
        <v>61</v>
      </c>
      <c r="P70" s="8">
        <v>134</v>
      </c>
    </row>
    <row r="71" spans="1:16" ht="12.75">
      <c r="A71" s="8">
        <v>304</v>
      </c>
      <c r="B71" s="12" t="s">
        <v>214</v>
      </c>
      <c r="C71" s="12" t="s">
        <v>215</v>
      </c>
      <c r="D71" s="12" t="s">
        <v>216</v>
      </c>
      <c r="E71" s="12" t="s">
        <v>217</v>
      </c>
      <c r="H71" s="12" t="s">
        <v>218</v>
      </c>
      <c r="I71" s="8">
        <v>6.9</v>
      </c>
      <c r="K71" s="8">
        <v>17</v>
      </c>
      <c r="L71" s="8">
        <v>0.15</v>
      </c>
      <c r="M71" s="8">
        <v>2.69</v>
      </c>
      <c r="N71" s="13">
        <f t="shared" si="1"/>
        <v>1.560324825986079</v>
      </c>
      <c r="O71" s="8">
        <v>53</v>
      </c>
      <c r="P71" s="8">
        <v>180</v>
      </c>
    </row>
    <row r="72" spans="1:16" ht="12.75">
      <c r="A72" s="8">
        <v>305</v>
      </c>
      <c r="B72" s="12" t="s">
        <v>219</v>
      </c>
      <c r="C72" s="12" t="s">
        <v>220</v>
      </c>
      <c r="D72" s="12" t="s">
        <v>221</v>
      </c>
      <c r="E72" s="12" t="s">
        <v>222</v>
      </c>
      <c r="F72" s="12" t="s">
        <v>52</v>
      </c>
      <c r="H72" s="12" t="s">
        <v>218</v>
      </c>
      <c r="I72" s="8">
        <v>6.7</v>
      </c>
      <c r="K72" s="8">
        <v>24</v>
      </c>
      <c r="L72" s="8">
        <v>0.14</v>
      </c>
      <c r="M72" s="8">
        <v>2.14</v>
      </c>
      <c r="N72" s="13">
        <f t="shared" si="1"/>
        <v>1.2412993039443156</v>
      </c>
      <c r="O72" s="8">
        <v>69</v>
      </c>
      <c r="P72" s="8">
        <v>1037</v>
      </c>
    </row>
    <row r="73" spans="1:16" ht="12.75">
      <c r="A73" s="8">
        <v>306</v>
      </c>
      <c r="B73" s="12" t="s">
        <v>219</v>
      </c>
      <c r="C73" s="12" t="s">
        <v>220</v>
      </c>
      <c r="D73" s="12" t="s">
        <v>221</v>
      </c>
      <c r="E73" s="12" t="s">
        <v>28</v>
      </c>
      <c r="F73" s="12" t="s">
        <v>29</v>
      </c>
      <c r="H73" s="12" t="s">
        <v>218</v>
      </c>
      <c r="I73" s="8">
        <v>7.3</v>
      </c>
      <c r="K73" s="8">
        <v>20</v>
      </c>
      <c r="L73" s="8">
        <v>0.12</v>
      </c>
      <c r="M73" s="8">
        <v>1.72</v>
      </c>
      <c r="N73" s="13">
        <f t="shared" si="1"/>
        <v>0.9976798143851509</v>
      </c>
      <c r="O73" s="8">
        <v>38</v>
      </c>
      <c r="P73" s="8">
        <v>898</v>
      </c>
    </row>
    <row r="74" spans="1:16" ht="12.75">
      <c r="A74" s="8">
        <v>307</v>
      </c>
      <c r="B74" s="12" t="s">
        <v>219</v>
      </c>
      <c r="C74" s="12" t="s">
        <v>220</v>
      </c>
      <c r="D74" s="12" t="s">
        <v>221</v>
      </c>
      <c r="E74" s="12" t="s">
        <v>30</v>
      </c>
      <c r="F74" s="12" t="s">
        <v>29</v>
      </c>
      <c r="H74" s="12" t="s">
        <v>218</v>
      </c>
      <c r="I74" s="8">
        <v>7</v>
      </c>
      <c r="K74" s="8">
        <v>16</v>
      </c>
      <c r="L74" s="8">
        <v>0.13</v>
      </c>
      <c r="M74" s="8">
        <v>2.17</v>
      </c>
      <c r="N74" s="13">
        <f t="shared" si="1"/>
        <v>1.2587006960556844</v>
      </c>
      <c r="O74" s="8">
        <v>46</v>
      </c>
      <c r="P74" s="8">
        <v>778</v>
      </c>
    </row>
    <row r="75" spans="1:16" ht="12.75">
      <c r="A75" s="8">
        <v>10101</v>
      </c>
      <c r="B75" s="12" t="s">
        <v>223</v>
      </c>
      <c r="C75" s="12" t="s">
        <v>224</v>
      </c>
      <c r="D75" s="12" t="s">
        <v>225</v>
      </c>
      <c r="E75" s="12" t="s">
        <v>226</v>
      </c>
      <c r="H75" s="12" t="s">
        <v>218</v>
      </c>
      <c r="I75" s="8">
        <v>7.6</v>
      </c>
      <c r="K75" s="8">
        <v>60</v>
      </c>
      <c r="L75" s="8">
        <v>0.15</v>
      </c>
      <c r="M75" s="8">
        <v>2.45</v>
      </c>
      <c r="N75" s="13">
        <f t="shared" si="1"/>
        <v>1.4211136890951277</v>
      </c>
      <c r="O75" s="8">
        <v>133</v>
      </c>
      <c r="P75" s="8">
        <v>661</v>
      </c>
    </row>
    <row r="76" spans="1:16" ht="12.75">
      <c r="A76" s="8">
        <v>10102</v>
      </c>
      <c r="B76" s="12" t="s">
        <v>223</v>
      </c>
      <c r="C76" s="12" t="s">
        <v>224</v>
      </c>
      <c r="D76" s="12" t="s">
        <v>225</v>
      </c>
      <c r="E76" s="12" t="s">
        <v>227</v>
      </c>
      <c r="H76" s="12" t="s">
        <v>218</v>
      </c>
      <c r="I76" s="8">
        <v>7.9</v>
      </c>
      <c r="K76" s="8">
        <v>68</v>
      </c>
      <c r="L76" s="8">
        <v>0.16</v>
      </c>
      <c r="M76" s="8">
        <v>2.9</v>
      </c>
      <c r="N76" s="13">
        <f t="shared" si="1"/>
        <v>1.6821345707656612</v>
      </c>
      <c r="O76" s="8">
        <v>33</v>
      </c>
      <c r="P76" s="8">
        <v>939</v>
      </c>
    </row>
    <row r="77" spans="1:16" ht="12.75">
      <c r="A77" s="8">
        <v>10103</v>
      </c>
      <c r="B77" s="12" t="s">
        <v>223</v>
      </c>
      <c r="C77" s="12" t="s">
        <v>224</v>
      </c>
      <c r="D77" s="12" t="s">
        <v>225</v>
      </c>
      <c r="E77" s="12" t="s">
        <v>228</v>
      </c>
      <c r="H77" s="12" t="s">
        <v>218</v>
      </c>
      <c r="I77" s="8">
        <v>7.5</v>
      </c>
      <c r="K77" s="8">
        <v>85</v>
      </c>
      <c r="L77" s="8">
        <v>0.16</v>
      </c>
      <c r="M77" s="8">
        <v>2.78</v>
      </c>
      <c r="N77" s="13">
        <f t="shared" si="1"/>
        <v>1.6125290023201855</v>
      </c>
      <c r="O77" s="8">
        <v>43</v>
      </c>
      <c r="P77" s="8">
        <v>1174</v>
      </c>
    </row>
    <row r="78" spans="1:16" ht="12.75">
      <c r="A78" s="8">
        <v>10104</v>
      </c>
      <c r="B78" s="12" t="s">
        <v>223</v>
      </c>
      <c r="C78" s="12" t="s">
        <v>224</v>
      </c>
      <c r="D78" s="12" t="s">
        <v>225</v>
      </c>
      <c r="E78" s="12" t="s">
        <v>229</v>
      </c>
      <c r="H78" s="12" t="s">
        <v>218</v>
      </c>
      <c r="I78" s="8">
        <v>8.1</v>
      </c>
      <c r="K78" s="8">
        <v>18</v>
      </c>
      <c r="L78" s="8">
        <v>0.15</v>
      </c>
      <c r="M78" s="8">
        <v>3.02</v>
      </c>
      <c r="N78" s="13">
        <f t="shared" si="1"/>
        <v>1.751740139211137</v>
      </c>
      <c r="O78" s="8">
        <v>34</v>
      </c>
      <c r="P78" s="8">
        <v>1051</v>
      </c>
    </row>
    <row r="79" spans="1:16" ht="12.75">
      <c r="A79" s="8">
        <v>10105</v>
      </c>
      <c r="B79" s="12" t="s">
        <v>223</v>
      </c>
      <c r="C79" s="12" t="s">
        <v>224</v>
      </c>
      <c r="D79" s="12" t="s">
        <v>225</v>
      </c>
      <c r="E79" s="12" t="s">
        <v>230</v>
      </c>
      <c r="H79" s="12" t="s">
        <v>218</v>
      </c>
      <c r="I79" s="8">
        <v>7.2</v>
      </c>
      <c r="K79" s="8">
        <v>95</v>
      </c>
      <c r="L79" s="8">
        <v>0.13</v>
      </c>
      <c r="M79" s="8">
        <v>1.81</v>
      </c>
      <c r="N79" s="13">
        <f t="shared" si="1"/>
        <v>1.0498839907192576</v>
      </c>
      <c r="O79" s="8">
        <v>268</v>
      </c>
      <c r="P79" s="8">
        <v>1591</v>
      </c>
    </row>
  </sheetData>
  <sheetProtection/>
  <printOptions gridLines="1"/>
  <pageMargins left="0" right="0" top="0.25" bottom="0.25" header="0" footer="0"/>
  <pageSetup fitToHeight="2" fitToWidth="2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67"/>
  <sheetViews>
    <sheetView zoomScalePageLayoutView="0" workbookViewId="0" topLeftCell="A1">
      <selection activeCell="E4" sqref="E4:X67"/>
    </sheetView>
  </sheetViews>
  <sheetFormatPr defaultColWidth="9.140625" defaultRowHeight="12.75"/>
  <sheetData>
    <row r="4" spans="1:24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</row>
    <row r="5" spans="1:24" ht="12.75">
      <c r="A5">
        <v>477231</v>
      </c>
      <c r="B5">
        <v>1</v>
      </c>
      <c r="C5" s="2">
        <v>39359</v>
      </c>
      <c r="D5">
        <v>1</v>
      </c>
      <c r="E5">
        <v>6.8</v>
      </c>
      <c r="F5" t="s">
        <v>24</v>
      </c>
      <c r="G5">
        <v>18</v>
      </c>
      <c r="H5" t="s">
        <v>24</v>
      </c>
      <c r="I5">
        <v>83</v>
      </c>
      <c r="J5">
        <v>349</v>
      </c>
      <c r="K5" t="s">
        <v>24</v>
      </c>
      <c r="L5" t="s">
        <v>24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  <c r="R5" t="s">
        <v>24</v>
      </c>
      <c r="S5" t="s">
        <v>24</v>
      </c>
      <c r="T5" t="s">
        <v>24</v>
      </c>
      <c r="U5" t="s">
        <v>24</v>
      </c>
      <c r="V5" t="s">
        <v>24</v>
      </c>
      <c r="W5" t="s">
        <v>24</v>
      </c>
      <c r="X5" t="s">
        <v>24</v>
      </c>
    </row>
    <row r="6" spans="1:24" ht="12.75">
      <c r="A6">
        <v>477232</v>
      </c>
      <c r="B6">
        <v>2</v>
      </c>
      <c r="C6" s="2">
        <v>39359</v>
      </c>
      <c r="D6">
        <v>1</v>
      </c>
      <c r="E6">
        <v>6.6</v>
      </c>
      <c r="F6" t="s">
        <v>24</v>
      </c>
      <c r="G6">
        <v>9</v>
      </c>
      <c r="H6" t="s">
        <v>24</v>
      </c>
      <c r="I6">
        <v>42</v>
      </c>
      <c r="J6">
        <v>544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24</v>
      </c>
      <c r="R6" t="s">
        <v>24</v>
      </c>
      <c r="S6" t="s">
        <v>24</v>
      </c>
      <c r="T6" t="s">
        <v>24</v>
      </c>
      <c r="U6" t="s">
        <v>24</v>
      </c>
      <c r="V6" t="s">
        <v>24</v>
      </c>
      <c r="W6" t="s">
        <v>24</v>
      </c>
      <c r="X6" t="s">
        <v>24</v>
      </c>
    </row>
    <row r="7" spans="1:24" ht="12.75">
      <c r="A7">
        <v>477233</v>
      </c>
      <c r="B7">
        <v>41</v>
      </c>
      <c r="C7" s="2">
        <v>39359</v>
      </c>
      <c r="D7">
        <v>1</v>
      </c>
      <c r="E7">
        <v>7.8</v>
      </c>
      <c r="F7" t="s">
        <v>24</v>
      </c>
      <c r="G7">
        <v>83</v>
      </c>
      <c r="H7" t="s">
        <v>24</v>
      </c>
      <c r="I7">
        <v>137</v>
      </c>
      <c r="J7">
        <v>359</v>
      </c>
      <c r="K7" t="s">
        <v>24</v>
      </c>
      <c r="L7" t="s">
        <v>24</v>
      </c>
      <c r="M7" t="s">
        <v>24</v>
      </c>
      <c r="N7" t="s">
        <v>24</v>
      </c>
      <c r="O7" t="s">
        <v>24</v>
      </c>
      <c r="P7" t="s">
        <v>24</v>
      </c>
      <c r="Q7" t="s">
        <v>24</v>
      </c>
      <c r="R7" t="s">
        <v>24</v>
      </c>
      <c r="S7" t="s">
        <v>24</v>
      </c>
      <c r="T7" t="s">
        <v>24</v>
      </c>
      <c r="U7" t="s">
        <v>24</v>
      </c>
      <c r="V7" t="s">
        <v>24</v>
      </c>
      <c r="W7" t="s">
        <v>24</v>
      </c>
      <c r="X7" t="s">
        <v>24</v>
      </c>
    </row>
    <row r="8" spans="1:24" ht="12.75">
      <c r="A8">
        <v>477234</v>
      </c>
      <c r="B8">
        <v>42</v>
      </c>
      <c r="C8" s="2">
        <v>39359</v>
      </c>
      <c r="D8">
        <v>1</v>
      </c>
      <c r="E8">
        <v>6.9</v>
      </c>
      <c r="F8" t="s">
        <v>24</v>
      </c>
      <c r="G8">
        <v>21</v>
      </c>
      <c r="H8" t="s">
        <v>24</v>
      </c>
      <c r="I8">
        <v>94</v>
      </c>
      <c r="J8">
        <v>304</v>
      </c>
      <c r="K8" t="s">
        <v>24</v>
      </c>
      <c r="L8" t="s">
        <v>24</v>
      </c>
      <c r="M8" t="s">
        <v>24</v>
      </c>
      <c r="N8" t="s">
        <v>24</v>
      </c>
      <c r="O8" t="s">
        <v>24</v>
      </c>
      <c r="P8" t="s">
        <v>24</v>
      </c>
      <c r="Q8" t="s">
        <v>24</v>
      </c>
      <c r="R8" t="s">
        <v>24</v>
      </c>
      <c r="S8" t="s">
        <v>24</v>
      </c>
      <c r="T8" t="s">
        <v>24</v>
      </c>
      <c r="U8" t="s">
        <v>24</v>
      </c>
      <c r="V8" t="s">
        <v>24</v>
      </c>
      <c r="W8" t="s">
        <v>24</v>
      </c>
      <c r="X8" t="s">
        <v>24</v>
      </c>
    </row>
    <row r="9" spans="1:24" ht="12.75">
      <c r="A9">
        <v>477235</v>
      </c>
      <c r="B9">
        <v>5</v>
      </c>
      <c r="C9" s="2">
        <v>39359</v>
      </c>
      <c r="D9">
        <v>1</v>
      </c>
      <c r="E9">
        <v>7.8</v>
      </c>
      <c r="F9" t="s">
        <v>24</v>
      </c>
      <c r="G9">
        <v>37</v>
      </c>
      <c r="H9" t="s">
        <v>24</v>
      </c>
      <c r="I9">
        <v>80</v>
      </c>
      <c r="J9">
        <v>552</v>
      </c>
      <c r="K9" t="s">
        <v>24</v>
      </c>
      <c r="L9" t="s">
        <v>24</v>
      </c>
      <c r="M9" t="s">
        <v>24</v>
      </c>
      <c r="N9" t="s">
        <v>24</v>
      </c>
      <c r="O9" t="s">
        <v>24</v>
      </c>
      <c r="P9" t="s">
        <v>24</v>
      </c>
      <c r="Q9" t="s">
        <v>24</v>
      </c>
      <c r="R9" t="s">
        <v>24</v>
      </c>
      <c r="S9" t="s">
        <v>24</v>
      </c>
      <c r="T9" t="s">
        <v>24</v>
      </c>
      <c r="U9" t="s">
        <v>24</v>
      </c>
      <c r="V9" t="s">
        <v>24</v>
      </c>
      <c r="W9" t="s">
        <v>24</v>
      </c>
      <c r="X9" t="s">
        <v>24</v>
      </c>
    </row>
    <row r="10" spans="1:24" ht="12.75">
      <c r="A10">
        <v>477236</v>
      </c>
      <c r="B10">
        <v>61</v>
      </c>
      <c r="C10" s="2">
        <v>39359</v>
      </c>
      <c r="D10" t="s">
        <v>25</v>
      </c>
      <c r="E10">
        <v>7.1</v>
      </c>
      <c r="F10" t="s">
        <v>24</v>
      </c>
      <c r="G10">
        <v>5</v>
      </c>
      <c r="H10" t="s">
        <v>24</v>
      </c>
      <c r="I10">
        <v>59</v>
      </c>
      <c r="J10">
        <v>171</v>
      </c>
      <c r="K10">
        <v>21.9</v>
      </c>
      <c r="L10" t="s">
        <v>24</v>
      </c>
      <c r="M10">
        <v>1712</v>
      </c>
      <c r="N10">
        <v>258</v>
      </c>
      <c r="O10">
        <v>14.6</v>
      </c>
      <c r="P10">
        <v>12</v>
      </c>
      <c r="Q10">
        <v>0.31</v>
      </c>
      <c r="R10">
        <v>1.2</v>
      </c>
      <c r="S10">
        <v>1.27</v>
      </c>
      <c r="T10" t="s">
        <v>24</v>
      </c>
      <c r="U10" t="s">
        <v>24</v>
      </c>
      <c r="V10" t="s">
        <v>24</v>
      </c>
      <c r="W10" t="s">
        <v>24</v>
      </c>
      <c r="X10" t="s">
        <v>24</v>
      </c>
    </row>
    <row r="11" spans="1:24" ht="12.75">
      <c r="A11">
        <v>477237</v>
      </c>
      <c r="B11">
        <v>62</v>
      </c>
      <c r="C11" s="2">
        <v>39359</v>
      </c>
      <c r="D11" t="s">
        <v>25</v>
      </c>
      <c r="E11">
        <v>7.1</v>
      </c>
      <c r="F11" t="s">
        <v>24</v>
      </c>
      <c r="G11">
        <v>6</v>
      </c>
      <c r="H11" t="s">
        <v>24</v>
      </c>
      <c r="I11">
        <v>51</v>
      </c>
      <c r="J11">
        <v>134</v>
      </c>
      <c r="K11">
        <v>30.3</v>
      </c>
      <c r="L11" t="s">
        <v>24</v>
      </c>
      <c r="M11">
        <v>1066</v>
      </c>
      <c r="N11">
        <v>181</v>
      </c>
      <c r="O11">
        <v>14</v>
      </c>
      <c r="P11">
        <v>9.5</v>
      </c>
      <c r="Q11">
        <v>0.19</v>
      </c>
      <c r="R11">
        <v>1.1</v>
      </c>
      <c r="S11">
        <v>1.46</v>
      </c>
      <c r="T11" t="s">
        <v>24</v>
      </c>
      <c r="U11" t="s">
        <v>24</v>
      </c>
      <c r="V11" t="s">
        <v>24</v>
      </c>
      <c r="W11" t="s">
        <v>24</v>
      </c>
      <c r="X11" t="s">
        <v>24</v>
      </c>
    </row>
    <row r="12" spans="1:24" ht="12.75">
      <c r="A12">
        <v>477238</v>
      </c>
      <c r="B12">
        <v>63</v>
      </c>
      <c r="C12" s="2">
        <v>39359</v>
      </c>
      <c r="D12" t="s">
        <v>25</v>
      </c>
      <c r="E12">
        <v>6.1</v>
      </c>
      <c r="F12">
        <v>6.8</v>
      </c>
      <c r="G12">
        <v>29</v>
      </c>
      <c r="H12" t="s">
        <v>24</v>
      </c>
      <c r="I12">
        <v>216</v>
      </c>
      <c r="J12">
        <v>713</v>
      </c>
      <c r="K12">
        <v>30.3</v>
      </c>
      <c r="L12" t="s">
        <v>24</v>
      </c>
      <c r="M12">
        <v>3086</v>
      </c>
      <c r="N12">
        <v>725</v>
      </c>
      <c r="O12">
        <v>221.9</v>
      </c>
      <c r="P12">
        <v>7.4</v>
      </c>
      <c r="Q12">
        <v>1.02</v>
      </c>
      <c r="R12">
        <v>0.8</v>
      </c>
      <c r="S12">
        <v>5.88</v>
      </c>
      <c r="T12" t="s">
        <v>24</v>
      </c>
      <c r="U12" t="s">
        <v>24</v>
      </c>
      <c r="V12" t="s">
        <v>24</v>
      </c>
      <c r="W12" t="s">
        <v>24</v>
      </c>
      <c r="X12" t="s">
        <v>24</v>
      </c>
    </row>
    <row r="13" spans="1:24" ht="12.75">
      <c r="A13">
        <v>477240</v>
      </c>
      <c r="B13">
        <v>71</v>
      </c>
      <c r="C13" s="2">
        <v>39359</v>
      </c>
      <c r="D13">
        <v>1</v>
      </c>
      <c r="E13">
        <v>5.9</v>
      </c>
      <c r="F13">
        <v>6.8</v>
      </c>
      <c r="G13">
        <v>12</v>
      </c>
      <c r="H13" t="s">
        <v>24</v>
      </c>
      <c r="I13">
        <v>7</v>
      </c>
      <c r="J13">
        <v>279</v>
      </c>
      <c r="K13" t="s">
        <v>24</v>
      </c>
      <c r="L13" t="s">
        <v>24</v>
      </c>
      <c r="M13" t="s">
        <v>24</v>
      </c>
      <c r="N13" t="s">
        <v>24</v>
      </c>
      <c r="O13" t="s">
        <v>24</v>
      </c>
      <c r="P13" t="s">
        <v>24</v>
      </c>
      <c r="Q13" t="s">
        <v>24</v>
      </c>
      <c r="R13" t="s">
        <v>24</v>
      </c>
      <c r="S13" t="s">
        <v>24</v>
      </c>
      <c r="T13" t="s">
        <v>24</v>
      </c>
      <c r="U13" t="s">
        <v>24</v>
      </c>
      <c r="V13" t="s">
        <v>24</v>
      </c>
      <c r="W13" t="s">
        <v>24</v>
      </c>
      <c r="X13" t="s">
        <v>24</v>
      </c>
    </row>
    <row r="14" spans="1:24" ht="12.75">
      <c r="A14">
        <v>477241</v>
      </c>
      <c r="B14">
        <v>72</v>
      </c>
      <c r="C14" s="2">
        <v>39359</v>
      </c>
      <c r="D14">
        <v>1</v>
      </c>
      <c r="E14">
        <v>7.3</v>
      </c>
      <c r="F14" t="s">
        <v>24</v>
      </c>
      <c r="G14">
        <v>103</v>
      </c>
      <c r="H14" t="s">
        <v>24</v>
      </c>
      <c r="I14">
        <v>304</v>
      </c>
      <c r="J14">
        <v>365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  <c r="U14" t="s">
        <v>24</v>
      </c>
      <c r="V14" t="s">
        <v>24</v>
      </c>
      <c r="W14" t="s">
        <v>24</v>
      </c>
      <c r="X14" t="s">
        <v>24</v>
      </c>
    </row>
    <row r="15" spans="1:24" ht="12.75">
      <c r="A15">
        <v>477242</v>
      </c>
      <c r="B15">
        <v>8</v>
      </c>
      <c r="C15" s="2">
        <v>39359</v>
      </c>
      <c r="D15">
        <v>1</v>
      </c>
      <c r="E15">
        <v>6.9</v>
      </c>
      <c r="F15" t="s">
        <v>24</v>
      </c>
      <c r="G15">
        <v>27</v>
      </c>
      <c r="H15" t="s">
        <v>24</v>
      </c>
      <c r="I15">
        <v>153</v>
      </c>
      <c r="J15">
        <v>324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  <c r="U15" t="s">
        <v>24</v>
      </c>
      <c r="V15" t="s">
        <v>24</v>
      </c>
      <c r="W15" t="s">
        <v>24</v>
      </c>
      <c r="X15" t="s">
        <v>24</v>
      </c>
    </row>
    <row r="16" spans="1:24" ht="12.75">
      <c r="A16">
        <v>477243</v>
      </c>
      <c r="B16">
        <v>91</v>
      </c>
      <c r="C16" s="2">
        <v>39359</v>
      </c>
      <c r="D16">
        <v>1</v>
      </c>
      <c r="E16">
        <v>6.6</v>
      </c>
      <c r="F16" t="s">
        <v>24</v>
      </c>
      <c r="G16">
        <v>52</v>
      </c>
      <c r="H16" t="s">
        <v>24</v>
      </c>
      <c r="I16">
        <v>242</v>
      </c>
      <c r="J16">
        <v>868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  <c r="U16" t="s">
        <v>24</v>
      </c>
      <c r="V16" t="s">
        <v>24</v>
      </c>
      <c r="W16" t="s">
        <v>24</v>
      </c>
      <c r="X16" t="s">
        <v>24</v>
      </c>
    </row>
    <row r="17" spans="1:24" ht="12.75">
      <c r="A17">
        <v>477244</v>
      </c>
      <c r="B17">
        <v>92</v>
      </c>
      <c r="C17" s="2">
        <v>39359</v>
      </c>
      <c r="D17">
        <v>1</v>
      </c>
      <c r="E17">
        <v>5.9</v>
      </c>
      <c r="F17">
        <v>7</v>
      </c>
      <c r="G17">
        <v>28</v>
      </c>
      <c r="H17" t="s">
        <v>24</v>
      </c>
      <c r="I17">
        <v>59</v>
      </c>
      <c r="J17">
        <v>235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  <c r="U17" t="s">
        <v>24</v>
      </c>
      <c r="V17" t="s">
        <v>24</v>
      </c>
      <c r="W17" t="s">
        <v>24</v>
      </c>
      <c r="X17" t="s">
        <v>24</v>
      </c>
    </row>
    <row r="18" spans="1:24" ht="12.75">
      <c r="A18">
        <v>477245</v>
      </c>
      <c r="B18">
        <v>101</v>
      </c>
      <c r="C18" s="2">
        <v>39359</v>
      </c>
      <c r="D18">
        <v>15</v>
      </c>
      <c r="E18">
        <v>4.7</v>
      </c>
      <c r="F18">
        <v>6.3</v>
      </c>
      <c r="G18">
        <v>36</v>
      </c>
      <c r="H18" t="s">
        <v>24</v>
      </c>
      <c r="I18">
        <v>75</v>
      </c>
      <c r="J18">
        <v>118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U18" t="s">
        <v>24</v>
      </c>
      <c r="V18" t="s">
        <v>24</v>
      </c>
      <c r="W18" t="s">
        <v>24</v>
      </c>
      <c r="X18" t="s">
        <v>24</v>
      </c>
    </row>
    <row r="19" spans="1:24" ht="12.75">
      <c r="A19">
        <v>477246</v>
      </c>
      <c r="B19">
        <v>102</v>
      </c>
      <c r="C19" s="2">
        <v>39359</v>
      </c>
      <c r="D19">
        <v>1</v>
      </c>
      <c r="E19">
        <v>5.8</v>
      </c>
      <c r="F19">
        <v>6.6</v>
      </c>
      <c r="G19">
        <v>4</v>
      </c>
      <c r="H19" t="s">
        <v>24</v>
      </c>
      <c r="I19">
        <v>13</v>
      </c>
      <c r="J19">
        <v>133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  <c r="U19" t="s">
        <v>24</v>
      </c>
      <c r="V19" t="s">
        <v>24</v>
      </c>
      <c r="W19" t="s">
        <v>24</v>
      </c>
      <c r="X19" t="s">
        <v>24</v>
      </c>
    </row>
    <row r="20" spans="1:24" ht="12.75">
      <c r="A20">
        <v>477247</v>
      </c>
      <c r="B20">
        <v>111</v>
      </c>
      <c r="C20" s="2">
        <v>39359</v>
      </c>
      <c r="D20">
        <v>1</v>
      </c>
      <c r="E20">
        <v>7.2</v>
      </c>
      <c r="F20" t="s">
        <v>24</v>
      </c>
      <c r="G20">
        <v>15</v>
      </c>
      <c r="H20" t="s">
        <v>24</v>
      </c>
      <c r="I20">
        <v>48</v>
      </c>
      <c r="J20">
        <v>538</v>
      </c>
      <c r="K20" t="s">
        <v>24</v>
      </c>
      <c r="L20" t="s">
        <v>24</v>
      </c>
      <c r="M20" t="s">
        <v>24</v>
      </c>
      <c r="N20" t="s">
        <v>24</v>
      </c>
      <c r="O20" t="s">
        <v>24</v>
      </c>
      <c r="P20" t="s">
        <v>24</v>
      </c>
      <c r="Q20" t="s">
        <v>24</v>
      </c>
      <c r="R20" t="s">
        <v>24</v>
      </c>
      <c r="S20" t="s">
        <v>24</v>
      </c>
      <c r="T20" t="s">
        <v>24</v>
      </c>
      <c r="U20" t="s">
        <v>24</v>
      </c>
      <c r="V20" t="s">
        <v>24</v>
      </c>
      <c r="W20" t="s">
        <v>24</v>
      </c>
      <c r="X20" t="s">
        <v>24</v>
      </c>
    </row>
    <row r="21" spans="1:24" ht="12.75">
      <c r="A21">
        <v>477248</v>
      </c>
      <c r="B21">
        <v>112</v>
      </c>
      <c r="C21" s="2">
        <v>39359</v>
      </c>
      <c r="D21">
        <v>1</v>
      </c>
      <c r="E21">
        <v>6</v>
      </c>
      <c r="F21">
        <v>6.5</v>
      </c>
      <c r="G21">
        <v>16</v>
      </c>
      <c r="H21" t="s">
        <v>24</v>
      </c>
      <c r="I21">
        <v>136</v>
      </c>
      <c r="J21">
        <v>322</v>
      </c>
      <c r="K21" t="s">
        <v>24</v>
      </c>
      <c r="L21" t="s">
        <v>24</v>
      </c>
      <c r="M21" t="s">
        <v>24</v>
      </c>
      <c r="N21" t="s">
        <v>24</v>
      </c>
      <c r="O21" t="s">
        <v>24</v>
      </c>
      <c r="P21" t="s">
        <v>24</v>
      </c>
      <c r="Q21" t="s">
        <v>24</v>
      </c>
      <c r="R21" t="s">
        <v>24</v>
      </c>
      <c r="S21" t="s">
        <v>24</v>
      </c>
      <c r="T21" t="s">
        <v>24</v>
      </c>
      <c r="U21" t="s">
        <v>24</v>
      </c>
      <c r="V21" t="s">
        <v>24</v>
      </c>
      <c r="W21" t="s">
        <v>24</v>
      </c>
      <c r="X21" t="s">
        <v>24</v>
      </c>
    </row>
    <row r="22" spans="1:24" ht="12.75">
      <c r="A22">
        <v>477250</v>
      </c>
      <c r="B22">
        <v>113</v>
      </c>
      <c r="C22" s="2">
        <v>39359</v>
      </c>
      <c r="D22">
        <v>1</v>
      </c>
      <c r="E22">
        <v>5.7</v>
      </c>
      <c r="F22">
        <v>6.8</v>
      </c>
      <c r="G22">
        <v>169</v>
      </c>
      <c r="H22" t="s">
        <v>24</v>
      </c>
      <c r="I22">
        <v>462</v>
      </c>
      <c r="J22">
        <v>724</v>
      </c>
      <c r="K22" t="s">
        <v>24</v>
      </c>
      <c r="L22" t="s">
        <v>24</v>
      </c>
      <c r="M22" t="s">
        <v>24</v>
      </c>
      <c r="N22" t="s">
        <v>24</v>
      </c>
      <c r="O22" t="s">
        <v>24</v>
      </c>
      <c r="P22" t="s">
        <v>24</v>
      </c>
      <c r="Q22" t="s">
        <v>24</v>
      </c>
      <c r="R22" t="s">
        <v>24</v>
      </c>
      <c r="S22" t="s">
        <v>24</v>
      </c>
      <c r="T22" t="s">
        <v>24</v>
      </c>
      <c r="U22" t="s">
        <v>24</v>
      </c>
      <c r="V22" t="s">
        <v>24</v>
      </c>
      <c r="W22" t="s">
        <v>24</v>
      </c>
      <c r="X22" t="s">
        <v>24</v>
      </c>
    </row>
    <row r="23" spans="1:24" ht="12.75">
      <c r="A23">
        <v>477251</v>
      </c>
      <c r="B23">
        <v>114</v>
      </c>
      <c r="C23" s="2">
        <v>39359</v>
      </c>
      <c r="D23">
        <v>1</v>
      </c>
      <c r="E23">
        <v>6.5</v>
      </c>
      <c r="F23" t="s">
        <v>24</v>
      </c>
      <c r="G23">
        <v>35</v>
      </c>
      <c r="H23" t="s">
        <v>24</v>
      </c>
      <c r="I23">
        <v>328</v>
      </c>
      <c r="J23">
        <v>497</v>
      </c>
      <c r="K23" t="s">
        <v>24</v>
      </c>
      <c r="L23" t="s">
        <v>24</v>
      </c>
      <c r="M23" t="s">
        <v>24</v>
      </c>
      <c r="N23" t="s">
        <v>24</v>
      </c>
      <c r="O23" t="s">
        <v>24</v>
      </c>
      <c r="P23" t="s">
        <v>24</v>
      </c>
      <c r="Q23" t="s">
        <v>24</v>
      </c>
      <c r="R23" t="s">
        <v>24</v>
      </c>
      <c r="S23" t="s">
        <v>24</v>
      </c>
      <c r="T23" t="s">
        <v>24</v>
      </c>
      <c r="U23" t="s">
        <v>24</v>
      </c>
      <c r="V23" t="s">
        <v>24</v>
      </c>
      <c r="W23" t="s">
        <v>24</v>
      </c>
      <c r="X23" t="s">
        <v>24</v>
      </c>
    </row>
    <row r="24" spans="1:24" ht="12.75">
      <c r="A24">
        <v>477252</v>
      </c>
      <c r="B24">
        <v>121</v>
      </c>
      <c r="C24" s="2">
        <v>39359</v>
      </c>
      <c r="D24">
        <v>1</v>
      </c>
      <c r="E24">
        <v>6.5</v>
      </c>
      <c r="F24" t="s">
        <v>24</v>
      </c>
      <c r="G24">
        <v>8</v>
      </c>
      <c r="H24" t="s">
        <v>24</v>
      </c>
      <c r="I24">
        <v>158</v>
      </c>
      <c r="J24">
        <v>241</v>
      </c>
      <c r="K24" t="s">
        <v>24</v>
      </c>
      <c r="L24" t="s">
        <v>24</v>
      </c>
      <c r="M24" t="s">
        <v>24</v>
      </c>
      <c r="N24" t="s">
        <v>24</v>
      </c>
      <c r="O24" t="s">
        <v>24</v>
      </c>
      <c r="P24" t="s">
        <v>24</v>
      </c>
      <c r="Q24" t="s">
        <v>24</v>
      </c>
      <c r="R24" t="s">
        <v>24</v>
      </c>
      <c r="S24" t="s">
        <v>24</v>
      </c>
      <c r="T24" t="s">
        <v>24</v>
      </c>
      <c r="U24" t="s">
        <v>24</v>
      </c>
      <c r="V24" t="s">
        <v>24</v>
      </c>
      <c r="W24" t="s">
        <v>24</v>
      </c>
      <c r="X24" t="s">
        <v>24</v>
      </c>
    </row>
    <row r="25" spans="1:24" ht="12.75">
      <c r="A25">
        <v>477253</v>
      </c>
      <c r="B25">
        <v>122</v>
      </c>
      <c r="C25" s="2">
        <v>39359</v>
      </c>
      <c r="D25">
        <v>1</v>
      </c>
      <c r="E25">
        <v>6</v>
      </c>
      <c r="F25">
        <v>7</v>
      </c>
      <c r="G25">
        <v>3</v>
      </c>
      <c r="H25" t="s">
        <v>24</v>
      </c>
      <c r="I25">
        <v>12</v>
      </c>
      <c r="J25">
        <v>182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t="s">
        <v>24</v>
      </c>
      <c r="S25" t="s">
        <v>24</v>
      </c>
      <c r="T25" t="s">
        <v>24</v>
      </c>
      <c r="U25" t="s">
        <v>24</v>
      </c>
      <c r="V25" t="s">
        <v>24</v>
      </c>
      <c r="W25" t="s">
        <v>24</v>
      </c>
      <c r="X25" t="s">
        <v>24</v>
      </c>
    </row>
    <row r="26" spans="1:24" ht="12.75">
      <c r="A26">
        <v>477254</v>
      </c>
      <c r="B26">
        <v>131</v>
      </c>
      <c r="C26" s="2">
        <v>39359</v>
      </c>
      <c r="D26">
        <v>1</v>
      </c>
      <c r="E26">
        <v>5.3</v>
      </c>
      <c r="F26">
        <v>6.5</v>
      </c>
      <c r="G26">
        <v>7</v>
      </c>
      <c r="H26" t="s">
        <v>24</v>
      </c>
      <c r="I26">
        <v>10</v>
      </c>
      <c r="J26">
        <v>216</v>
      </c>
      <c r="K26" t="s">
        <v>24</v>
      </c>
      <c r="L26" t="s">
        <v>24</v>
      </c>
      <c r="M26" t="s">
        <v>24</v>
      </c>
      <c r="N26" t="s">
        <v>24</v>
      </c>
      <c r="O26" t="s">
        <v>24</v>
      </c>
      <c r="P26" t="s">
        <v>24</v>
      </c>
      <c r="Q26" t="s">
        <v>24</v>
      </c>
      <c r="R26" t="s">
        <v>24</v>
      </c>
      <c r="S26" t="s">
        <v>24</v>
      </c>
      <c r="T26" t="s">
        <v>24</v>
      </c>
      <c r="U26" t="s">
        <v>24</v>
      </c>
      <c r="V26" t="s">
        <v>24</v>
      </c>
      <c r="W26" t="s">
        <v>24</v>
      </c>
      <c r="X26" t="s">
        <v>24</v>
      </c>
    </row>
    <row r="27" spans="1:24" ht="12.75">
      <c r="A27">
        <v>477255</v>
      </c>
      <c r="B27">
        <v>132</v>
      </c>
      <c r="C27" s="2">
        <v>39359</v>
      </c>
      <c r="D27">
        <v>1</v>
      </c>
      <c r="E27">
        <v>5.8</v>
      </c>
      <c r="F27">
        <v>6.7</v>
      </c>
      <c r="G27">
        <v>13</v>
      </c>
      <c r="H27" t="s">
        <v>24</v>
      </c>
      <c r="I27">
        <v>724</v>
      </c>
      <c r="J27">
        <v>710</v>
      </c>
      <c r="K27" t="s">
        <v>24</v>
      </c>
      <c r="L27" t="s">
        <v>24</v>
      </c>
      <c r="M27" t="s">
        <v>24</v>
      </c>
      <c r="N27" t="s">
        <v>24</v>
      </c>
      <c r="O27" t="s">
        <v>24</v>
      </c>
      <c r="P27" t="s">
        <v>24</v>
      </c>
      <c r="Q27" t="s">
        <v>24</v>
      </c>
      <c r="R27" t="s">
        <v>24</v>
      </c>
      <c r="S27" t="s">
        <v>24</v>
      </c>
      <c r="T27" t="s">
        <v>24</v>
      </c>
      <c r="U27" t="s">
        <v>24</v>
      </c>
      <c r="V27" t="s">
        <v>24</v>
      </c>
      <c r="W27" t="s">
        <v>24</v>
      </c>
      <c r="X27" t="s">
        <v>24</v>
      </c>
    </row>
    <row r="28" spans="1:24" ht="12.75">
      <c r="A28">
        <v>477256</v>
      </c>
      <c r="B28">
        <v>14</v>
      </c>
      <c r="C28" s="2">
        <v>39359</v>
      </c>
      <c r="D28">
        <v>1</v>
      </c>
      <c r="E28">
        <v>6.6</v>
      </c>
      <c r="F28" t="s">
        <v>24</v>
      </c>
      <c r="G28">
        <v>14</v>
      </c>
      <c r="H28" t="s">
        <v>24</v>
      </c>
      <c r="I28">
        <v>85</v>
      </c>
      <c r="J28">
        <v>371</v>
      </c>
      <c r="K28" t="s">
        <v>24</v>
      </c>
      <c r="L28" t="s">
        <v>24</v>
      </c>
      <c r="M28" t="s">
        <v>24</v>
      </c>
      <c r="N28" t="s">
        <v>24</v>
      </c>
      <c r="O28" t="s">
        <v>24</v>
      </c>
      <c r="P28" t="s">
        <v>24</v>
      </c>
      <c r="Q28" t="s">
        <v>24</v>
      </c>
      <c r="R28" t="s">
        <v>24</v>
      </c>
      <c r="S28" t="s">
        <v>24</v>
      </c>
      <c r="T28" t="s">
        <v>24</v>
      </c>
      <c r="U28" t="s">
        <v>24</v>
      </c>
      <c r="V28" t="s">
        <v>24</v>
      </c>
      <c r="W28" t="s">
        <v>24</v>
      </c>
      <c r="X28" t="s">
        <v>24</v>
      </c>
    </row>
    <row r="29" spans="1:24" ht="12.75">
      <c r="A29">
        <v>477257</v>
      </c>
      <c r="B29">
        <v>15</v>
      </c>
      <c r="C29" s="2">
        <v>39359</v>
      </c>
      <c r="D29">
        <v>1</v>
      </c>
      <c r="E29">
        <v>6.9</v>
      </c>
      <c r="F29" t="s">
        <v>24</v>
      </c>
      <c r="G29">
        <v>54</v>
      </c>
      <c r="H29" t="s">
        <v>24</v>
      </c>
      <c r="I29">
        <v>288</v>
      </c>
      <c r="J29">
        <v>1209</v>
      </c>
      <c r="K29" t="s">
        <v>24</v>
      </c>
      <c r="L29" t="s">
        <v>24</v>
      </c>
      <c r="M29" t="s">
        <v>24</v>
      </c>
      <c r="N29" t="s">
        <v>24</v>
      </c>
      <c r="O29" t="s">
        <v>24</v>
      </c>
      <c r="P29" t="s">
        <v>24</v>
      </c>
      <c r="Q29" t="s">
        <v>24</v>
      </c>
      <c r="R29" t="s">
        <v>24</v>
      </c>
      <c r="S29" t="s">
        <v>24</v>
      </c>
      <c r="T29" t="s">
        <v>24</v>
      </c>
      <c r="U29" t="s">
        <v>24</v>
      </c>
      <c r="V29" t="s">
        <v>24</v>
      </c>
      <c r="W29" t="s">
        <v>24</v>
      </c>
      <c r="X29" t="s">
        <v>24</v>
      </c>
    </row>
    <row r="30" spans="1:24" ht="12.75">
      <c r="A30">
        <v>477258</v>
      </c>
      <c r="B30">
        <v>161</v>
      </c>
      <c r="C30" s="2">
        <v>39359</v>
      </c>
      <c r="D30">
        <v>1</v>
      </c>
      <c r="E30">
        <v>7.9</v>
      </c>
      <c r="F30" t="s">
        <v>24</v>
      </c>
      <c r="G30">
        <v>12</v>
      </c>
      <c r="H30" t="s">
        <v>24</v>
      </c>
      <c r="I30">
        <v>111</v>
      </c>
      <c r="J30">
        <v>255</v>
      </c>
      <c r="K30" t="s">
        <v>24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Q30" t="s">
        <v>24</v>
      </c>
      <c r="R30" t="s">
        <v>24</v>
      </c>
      <c r="S30" t="s">
        <v>24</v>
      </c>
      <c r="T30" t="s">
        <v>24</v>
      </c>
      <c r="U30" t="s">
        <v>24</v>
      </c>
      <c r="V30" t="s">
        <v>24</v>
      </c>
      <c r="W30" t="s">
        <v>24</v>
      </c>
      <c r="X30" t="s">
        <v>24</v>
      </c>
    </row>
    <row r="31" spans="1:24" ht="12.75">
      <c r="A31">
        <v>477260</v>
      </c>
      <c r="B31">
        <v>162</v>
      </c>
      <c r="C31" s="2">
        <v>39359</v>
      </c>
      <c r="D31">
        <v>1</v>
      </c>
      <c r="E31">
        <v>8</v>
      </c>
      <c r="F31" t="s">
        <v>24</v>
      </c>
      <c r="G31">
        <v>9</v>
      </c>
      <c r="H31" t="s">
        <v>24</v>
      </c>
      <c r="I31">
        <v>72</v>
      </c>
      <c r="J31">
        <v>351</v>
      </c>
      <c r="K31" t="s">
        <v>24</v>
      </c>
      <c r="L31" t="s">
        <v>24</v>
      </c>
      <c r="M31" t="s">
        <v>24</v>
      </c>
      <c r="N31" t="s">
        <v>24</v>
      </c>
      <c r="O31" t="s">
        <v>24</v>
      </c>
      <c r="P31" t="s">
        <v>24</v>
      </c>
      <c r="Q31" t="s">
        <v>24</v>
      </c>
      <c r="R31" t="s">
        <v>24</v>
      </c>
      <c r="S31" t="s">
        <v>24</v>
      </c>
      <c r="T31" t="s">
        <v>24</v>
      </c>
      <c r="U31" t="s">
        <v>24</v>
      </c>
      <c r="V31" t="s">
        <v>24</v>
      </c>
      <c r="W31" t="s">
        <v>24</v>
      </c>
      <c r="X31" t="s">
        <v>24</v>
      </c>
    </row>
    <row r="32" spans="1:24" ht="12.75">
      <c r="A32">
        <v>477261</v>
      </c>
      <c r="B32">
        <v>163</v>
      </c>
      <c r="C32" s="2">
        <v>39359</v>
      </c>
      <c r="D32">
        <v>1</v>
      </c>
      <c r="E32">
        <v>8.1</v>
      </c>
      <c r="F32" t="s">
        <v>24</v>
      </c>
      <c r="G32">
        <v>4</v>
      </c>
      <c r="H32" t="s">
        <v>24</v>
      </c>
      <c r="I32">
        <v>62</v>
      </c>
      <c r="J32">
        <v>463</v>
      </c>
      <c r="K32" t="s">
        <v>24</v>
      </c>
      <c r="L32" t="s">
        <v>24</v>
      </c>
      <c r="M32" t="s">
        <v>24</v>
      </c>
      <c r="N32" t="s">
        <v>24</v>
      </c>
      <c r="O32" t="s">
        <v>24</v>
      </c>
      <c r="P32" t="s">
        <v>24</v>
      </c>
      <c r="Q32" t="s">
        <v>24</v>
      </c>
      <c r="R32" t="s">
        <v>24</v>
      </c>
      <c r="S32" t="s">
        <v>24</v>
      </c>
      <c r="T32" t="s">
        <v>24</v>
      </c>
      <c r="U32" t="s">
        <v>24</v>
      </c>
      <c r="V32" t="s">
        <v>24</v>
      </c>
      <c r="W32" t="s">
        <v>24</v>
      </c>
      <c r="X32" t="s">
        <v>24</v>
      </c>
    </row>
    <row r="33" spans="1:24" ht="12.75">
      <c r="A33">
        <v>477262</v>
      </c>
      <c r="B33">
        <v>171</v>
      </c>
      <c r="C33" s="2">
        <v>39359</v>
      </c>
      <c r="D33" t="s">
        <v>25</v>
      </c>
      <c r="E33">
        <v>7.4</v>
      </c>
      <c r="F33" t="s">
        <v>24</v>
      </c>
      <c r="G33">
        <v>6</v>
      </c>
      <c r="H33" t="s">
        <v>24</v>
      </c>
      <c r="I33">
        <v>56</v>
      </c>
      <c r="J33">
        <v>133</v>
      </c>
      <c r="K33">
        <v>30.6</v>
      </c>
      <c r="L33" t="s">
        <v>24</v>
      </c>
      <c r="M33">
        <v>1525</v>
      </c>
      <c r="N33">
        <v>223</v>
      </c>
      <c r="O33">
        <v>15.8</v>
      </c>
      <c r="P33">
        <v>11.6</v>
      </c>
      <c r="Q33">
        <v>0.26</v>
      </c>
      <c r="R33">
        <v>1.6</v>
      </c>
      <c r="S33">
        <v>1.32</v>
      </c>
      <c r="T33" t="s">
        <v>24</v>
      </c>
      <c r="U33" t="s">
        <v>24</v>
      </c>
      <c r="V33" t="s">
        <v>24</v>
      </c>
      <c r="W33" t="s">
        <v>24</v>
      </c>
      <c r="X33" t="s">
        <v>24</v>
      </c>
    </row>
    <row r="34" spans="1:24" ht="12.75">
      <c r="A34">
        <v>477263</v>
      </c>
      <c r="B34">
        <v>172</v>
      </c>
      <c r="C34" s="2">
        <v>39359</v>
      </c>
      <c r="D34" t="s">
        <v>25</v>
      </c>
      <c r="E34">
        <v>6</v>
      </c>
      <c r="F34">
        <v>6.8</v>
      </c>
      <c r="G34">
        <v>37</v>
      </c>
      <c r="H34" t="s">
        <v>24</v>
      </c>
      <c r="I34">
        <v>284</v>
      </c>
      <c r="J34">
        <v>616</v>
      </c>
      <c r="K34">
        <v>36.6</v>
      </c>
      <c r="L34" t="s">
        <v>24</v>
      </c>
      <c r="M34">
        <v>2845</v>
      </c>
      <c r="N34">
        <v>602</v>
      </c>
      <c r="O34">
        <v>193.1</v>
      </c>
      <c r="P34">
        <v>7.6</v>
      </c>
      <c r="Q34">
        <v>0.86</v>
      </c>
      <c r="R34">
        <v>0.7</v>
      </c>
      <c r="S34">
        <v>8.38</v>
      </c>
      <c r="T34" t="s">
        <v>24</v>
      </c>
      <c r="U34" t="s">
        <v>24</v>
      </c>
      <c r="V34" t="s">
        <v>24</v>
      </c>
      <c r="W34" t="s">
        <v>24</v>
      </c>
      <c r="X34" t="s">
        <v>24</v>
      </c>
    </row>
    <row r="35" spans="1:24" ht="12.75">
      <c r="A35">
        <v>477264</v>
      </c>
      <c r="B35">
        <v>181</v>
      </c>
      <c r="C35" s="2">
        <v>39359</v>
      </c>
      <c r="D35">
        <v>1</v>
      </c>
      <c r="E35">
        <v>6.2</v>
      </c>
      <c r="F35" t="s">
        <v>24</v>
      </c>
      <c r="G35">
        <v>44</v>
      </c>
      <c r="H35" t="s">
        <v>24</v>
      </c>
      <c r="I35">
        <v>30</v>
      </c>
      <c r="J35">
        <v>445</v>
      </c>
      <c r="K35" t="s">
        <v>24</v>
      </c>
      <c r="L35" t="s">
        <v>24</v>
      </c>
      <c r="M35" t="s">
        <v>24</v>
      </c>
      <c r="N35" t="s">
        <v>24</v>
      </c>
      <c r="O35" t="s">
        <v>24</v>
      </c>
      <c r="P35" t="s">
        <v>24</v>
      </c>
      <c r="Q35" t="s">
        <v>24</v>
      </c>
      <c r="R35" t="s">
        <v>24</v>
      </c>
      <c r="S35" t="s">
        <v>24</v>
      </c>
      <c r="T35" t="s">
        <v>24</v>
      </c>
      <c r="U35" t="s">
        <v>24</v>
      </c>
      <c r="V35" t="s">
        <v>24</v>
      </c>
      <c r="W35" t="s">
        <v>24</v>
      </c>
      <c r="X35" t="s">
        <v>24</v>
      </c>
    </row>
    <row r="36" spans="1:24" ht="12.75">
      <c r="A36">
        <v>477265</v>
      </c>
      <c r="B36">
        <v>182</v>
      </c>
      <c r="C36" s="2">
        <v>39359</v>
      </c>
      <c r="D36">
        <v>1</v>
      </c>
      <c r="E36">
        <v>7.7</v>
      </c>
      <c r="F36" t="s">
        <v>24</v>
      </c>
      <c r="G36">
        <v>79</v>
      </c>
      <c r="H36" t="s">
        <v>24</v>
      </c>
      <c r="I36">
        <v>78</v>
      </c>
      <c r="J36">
        <v>266</v>
      </c>
      <c r="K36" t="s">
        <v>24</v>
      </c>
      <c r="L36" t="s">
        <v>24</v>
      </c>
      <c r="M36" t="s">
        <v>24</v>
      </c>
      <c r="N36" t="s">
        <v>24</v>
      </c>
      <c r="O36" t="s">
        <v>24</v>
      </c>
      <c r="P36" t="s">
        <v>24</v>
      </c>
      <c r="Q36" t="s">
        <v>24</v>
      </c>
      <c r="R36" t="s">
        <v>24</v>
      </c>
      <c r="S36" t="s">
        <v>24</v>
      </c>
      <c r="T36" t="s">
        <v>24</v>
      </c>
      <c r="U36" t="s">
        <v>24</v>
      </c>
      <c r="V36" t="s">
        <v>24</v>
      </c>
      <c r="W36" t="s">
        <v>24</v>
      </c>
      <c r="X36" t="s">
        <v>24</v>
      </c>
    </row>
    <row r="37" spans="1:24" ht="12.75">
      <c r="A37">
        <v>477266</v>
      </c>
      <c r="B37">
        <v>19</v>
      </c>
      <c r="C37" s="2">
        <v>39359</v>
      </c>
      <c r="D37">
        <v>1</v>
      </c>
      <c r="E37">
        <v>7.8</v>
      </c>
      <c r="F37" t="s">
        <v>24</v>
      </c>
      <c r="G37">
        <v>34</v>
      </c>
      <c r="H37" t="s">
        <v>24</v>
      </c>
      <c r="I37">
        <v>44</v>
      </c>
      <c r="J37">
        <v>304</v>
      </c>
      <c r="K37" t="s">
        <v>24</v>
      </c>
      <c r="L37" t="s">
        <v>24</v>
      </c>
      <c r="M37" t="s">
        <v>24</v>
      </c>
      <c r="N37" t="s">
        <v>24</v>
      </c>
      <c r="O37" t="s">
        <v>24</v>
      </c>
      <c r="P37" t="s">
        <v>24</v>
      </c>
      <c r="Q37" t="s">
        <v>24</v>
      </c>
      <c r="R37" t="s">
        <v>24</v>
      </c>
      <c r="S37" t="s">
        <v>24</v>
      </c>
      <c r="T37" t="s">
        <v>24</v>
      </c>
      <c r="U37" t="s">
        <v>24</v>
      </c>
      <c r="V37" t="s">
        <v>24</v>
      </c>
      <c r="W37" t="s">
        <v>24</v>
      </c>
      <c r="X37" t="s">
        <v>24</v>
      </c>
    </row>
    <row r="38" spans="1:24" ht="12.75">
      <c r="A38">
        <v>477267</v>
      </c>
      <c r="B38">
        <v>201</v>
      </c>
      <c r="C38" s="2">
        <v>39359</v>
      </c>
      <c r="D38">
        <v>123</v>
      </c>
      <c r="E38">
        <v>7</v>
      </c>
      <c r="F38" t="s">
        <v>24</v>
      </c>
      <c r="G38">
        <v>8</v>
      </c>
      <c r="H38" t="s">
        <v>24</v>
      </c>
      <c r="I38">
        <v>33</v>
      </c>
      <c r="J38">
        <v>193</v>
      </c>
      <c r="K38">
        <v>31.1</v>
      </c>
      <c r="L38" t="s">
        <v>24</v>
      </c>
      <c r="M38">
        <v>2624</v>
      </c>
      <c r="N38">
        <v>398</v>
      </c>
      <c r="O38">
        <v>53.8</v>
      </c>
      <c r="P38">
        <v>0.6</v>
      </c>
      <c r="Q38">
        <v>0.3</v>
      </c>
      <c r="R38">
        <v>0.7</v>
      </c>
      <c r="S38" t="s">
        <v>24</v>
      </c>
      <c r="T38" t="s">
        <v>24</v>
      </c>
      <c r="U38" t="s">
        <v>24</v>
      </c>
      <c r="V38" t="s">
        <v>24</v>
      </c>
      <c r="W38" t="s">
        <v>24</v>
      </c>
      <c r="X38" t="s">
        <v>24</v>
      </c>
    </row>
    <row r="39" spans="1:24" ht="12.75">
      <c r="A39">
        <v>477268</v>
      </c>
      <c r="B39">
        <v>202</v>
      </c>
      <c r="C39" s="2">
        <v>39359</v>
      </c>
      <c r="D39">
        <v>123</v>
      </c>
      <c r="E39">
        <v>7.4</v>
      </c>
      <c r="F39" t="s">
        <v>24</v>
      </c>
      <c r="G39">
        <v>6</v>
      </c>
      <c r="H39" t="s">
        <v>24</v>
      </c>
      <c r="I39">
        <v>28</v>
      </c>
      <c r="J39">
        <v>228</v>
      </c>
      <c r="K39">
        <v>70</v>
      </c>
      <c r="L39" t="s">
        <v>24</v>
      </c>
      <c r="M39">
        <v>4021</v>
      </c>
      <c r="N39">
        <v>797</v>
      </c>
      <c r="O39">
        <v>49.9</v>
      </c>
      <c r="P39">
        <v>1.1</v>
      </c>
      <c r="Q39">
        <v>0.38</v>
      </c>
      <c r="R39">
        <v>1.2</v>
      </c>
      <c r="S39" t="s">
        <v>24</v>
      </c>
      <c r="T39" t="s">
        <v>24</v>
      </c>
      <c r="U39" t="s">
        <v>24</v>
      </c>
      <c r="V39" t="s">
        <v>24</v>
      </c>
      <c r="W39" t="s">
        <v>24</v>
      </c>
      <c r="X39" t="s">
        <v>24</v>
      </c>
    </row>
    <row r="40" spans="1:24" ht="12.75">
      <c r="A40">
        <v>477270</v>
      </c>
      <c r="B40">
        <v>203</v>
      </c>
      <c r="C40" s="2">
        <v>39359</v>
      </c>
      <c r="D40">
        <v>123</v>
      </c>
      <c r="E40">
        <v>6.8</v>
      </c>
      <c r="F40" t="s">
        <v>24</v>
      </c>
      <c r="G40">
        <v>14</v>
      </c>
      <c r="H40" t="s">
        <v>24</v>
      </c>
      <c r="I40">
        <v>32</v>
      </c>
      <c r="J40">
        <v>244</v>
      </c>
      <c r="K40">
        <v>62.5</v>
      </c>
      <c r="L40" t="s">
        <v>24</v>
      </c>
      <c r="M40">
        <v>3956</v>
      </c>
      <c r="N40">
        <v>584</v>
      </c>
      <c r="O40">
        <v>65.3</v>
      </c>
      <c r="P40">
        <v>2</v>
      </c>
      <c r="Q40">
        <v>0.38</v>
      </c>
      <c r="R40">
        <v>1</v>
      </c>
      <c r="S40" t="s">
        <v>24</v>
      </c>
      <c r="T40" t="s">
        <v>24</v>
      </c>
      <c r="U40" t="s">
        <v>24</v>
      </c>
      <c r="V40" t="s">
        <v>24</v>
      </c>
      <c r="W40" t="s">
        <v>24</v>
      </c>
      <c r="X40" t="s">
        <v>24</v>
      </c>
    </row>
    <row r="41" spans="1:24" ht="12.75">
      <c r="A41">
        <v>477271</v>
      </c>
      <c r="B41">
        <v>204</v>
      </c>
      <c r="C41" s="2">
        <v>39359</v>
      </c>
      <c r="D41">
        <v>123</v>
      </c>
      <c r="E41">
        <v>7.8</v>
      </c>
      <c r="F41" t="s">
        <v>24</v>
      </c>
      <c r="G41">
        <v>16</v>
      </c>
      <c r="H41" t="s">
        <v>24</v>
      </c>
      <c r="I41">
        <v>25</v>
      </c>
      <c r="J41">
        <v>95</v>
      </c>
      <c r="K41">
        <v>31.6</v>
      </c>
      <c r="L41" t="s">
        <v>24</v>
      </c>
      <c r="M41">
        <v>3377</v>
      </c>
      <c r="N41">
        <v>175</v>
      </c>
      <c r="O41">
        <v>8.7</v>
      </c>
      <c r="P41">
        <v>0.5</v>
      </c>
      <c r="Q41">
        <v>0.08</v>
      </c>
      <c r="R41">
        <v>0.3</v>
      </c>
      <c r="S41" t="s">
        <v>24</v>
      </c>
      <c r="T41" t="s">
        <v>24</v>
      </c>
      <c r="U41" t="s">
        <v>24</v>
      </c>
      <c r="V41" t="s">
        <v>24</v>
      </c>
      <c r="W41" t="s">
        <v>24</v>
      </c>
      <c r="X41" t="s">
        <v>24</v>
      </c>
    </row>
    <row r="42" spans="1:24" ht="12.75">
      <c r="A42">
        <v>477272</v>
      </c>
      <c r="B42">
        <v>205</v>
      </c>
      <c r="C42" s="2">
        <v>39359</v>
      </c>
      <c r="D42" t="s">
        <v>26</v>
      </c>
      <c r="E42">
        <v>6.6</v>
      </c>
      <c r="F42" t="s">
        <v>24</v>
      </c>
      <c r="G42">
        <v>31</v>
      </c>
      <c r="H42" t="s">
        <v>24</v>
      </c>
      <c r="I42">
        <v>44</v>
      </c>
      <c r="J42">
        <v>183</v>
      </c>
      <c r="K42">
        <v>70.4</v>
      </c>
      <c r="L42" t="s">
        <v>24</v>
      </c>
      <c r="M42">
        <v>1155</v>
      </c>
      <c r="N42">
        <v>151</v>
      </c>
      <c r="O42">
        <v>18.7</v>
      </c>
      <c r="P42">
        <v>1.5</v>
      </c>
      <c r="Q42">
        <v>0.1</v>
      </c>
      <c r="R42">
        <v>0.7</v>
      </c>
      <c r="S42">
        <v>0.29</v>
      </c>
      <c r="T42" t="s">
        <v>24</v>
      </c>
      <c r="U42" t="s">
        <v>24</v>
      </c>
      <c r="V42" t="s">
        <v>24</v>
      </c>
      <c r="W42" t="s">
        <v>24</v>
      </c>
      <c r="X42" t="s">
        <v>24</v>
      </c>
    </row>
    <row r="43" spans="1:24" ht="12.75">
      <c r="A43">
        <v>477273</v>
      </c>
      <c r="B43">
        <v>206</v>
      </c>
      <c r="C43" s="2">
        <v>39359</v>
      </c>
      <c r="D43" t="s">
        <v>26</v>
      </c>
      <c r="E43">
        <v>6.9</v>
      </c>
      <c r="F43" t="s">
        <v>24</v>
      </c>
      <c r="G43">
        <v>18</v>
      </c>
      <c r="H43" t="s">
        <v>24</v>
      </c>
      <c r="I43">
        <v>34</v>
      </c>
      <c r="J43">
        <v>94</v>
      </c>
      <c r="K43">
        <v>49.1</v>
      </c>
      <c r="L43" t="s">
        <v>24</v>
      </c>
      <c r="M43">
        <v>892</v>
      </c>
      <c r="N43">
        <v>134</v>
      </c>
      <c r="O43">
        <v>8.1</v>
      </c>
      <c r="P43">
        <v>0.6</v>
      </c>
      <c r="Q43">
        <v>0.05</v>
      </c>
      <c r="R43">
        <v>0.3</v>
      </c>
      <c r="S43">
        <v>0.39</v>
      </c>
      <c r="T43" t="s">
        <v>24</v>
      </c>
      <c r="U43" t="s">
        <v>24</v>
      </c>
      <c r="V43" t="s">
        <v>24</v>
      </c>
      <c r="W43" t="s">
        <v>24</v>
      </c>
      <c r="X43" t="s">
        <v>24</v>
      </c>
    </row>
    <row r="44" spans="1:24" ht="12.75">
      <c r="A44">
        <v>477274</v>
      </c>
      <c r="B44">
        <v>207</v>
      </c>
      <c r="C44" s="2">
        <v>39359</v>
      </c>
      <c r="D44">
        <v>123</v>
      </c>
      <c r="E44">
        <v>6.4</v>
      </c>
      <c r="F44" t="s">
        <v>24</v>
      </c>
      <c r="G44">
        <v>14</v>
      </c>
      <c r="H44" t="s">
        <v>24</v>
      </c>
      <c r="I44">
        <v>41</v>
      </c>
      <c r="J44">
        <v>216</v>
      </c>
      <c r="K44">
        <v>56.3</v>
      </c>
      <c r="L44" t="s">
        <v>24</v>
      </c>
      <c r="M44">
        <v>3814</v>
      </c>
      <c r="N44">
        <v>570</v>
      </c>
      <c r="O44">
        <v>202.6</v>
      </c>
      <c r="P44">
        <v>1.9</v>
      </c>
      <c r="Q44">
        <v>0.8</v>
      </c>
      <c r="R44">
        <v>1.5</v>
      </c>
      <c r="S44" t="s">
        <v>24</v>
      </c>
      <c r="T44" t="s">
        <v>24</v>
      </c>
      <c r="U44" t="s">
        <v>24</v>
      </c>
      <c r="V44" t="s">
        <v>24</v>
      </c>
      <c r="W44" t="s">
        <v>24</v>
      </c>
      <c r="X44" t="s">
        <v>24</v>
      </c>
    </row>
    <row r="45" spans="1:24" ht="12.75">
      <c r="A45">
        <v>477275</v>
      </c>
      <c r="B45">
        <v>208</v>
      </c>
      <c r="C45" s="2">
        <v>39359</v>
      </c>
      <c r="D45">
        <v>123</v>
      </c>
      <c r="E45">
        <v>6.9</v>
      </c>
      <c r="F45" t="s">
        <v>24</v>
      </c>
      <c r="G45">
        <v>5</v>
      </c>
      <c r="H45" t="s">
        <v>24</v>
      </c>
      <c r="I45">
        <v>24</v>
      </c>
      <c r="J45">
        <v>210</v>
      </c>
      <c r="K45">
        <v>68.4</v>
      </c>
      <c r="L45" t="s">
        <v>24</v>
      </c>
      <c r="M45">
        <v>3184</v>
      </c>
      <c r="N45">
        <v>766</v>
      </c>
      <c r="O45">
        <v>30.4</v>
      </c>
      <c r="P45">
        <v>0.4</v>
      </c>
      <c r="Q45">
        <v>0.25</v>
      </c>
      <c r="R45">
        <v>0.5</v>
      </c>
      <c r="S45" t="s">
        <v>24</v>
      </c>
      <c r="T45" t="s">
        <v>24</v>
      </c>
      <c r="U45" t="s">
        <v>24</v>
      </c>
      <c r="V45" t="s">
        <v>24</v>
      </c>
      <c r="W45" t="s">
        <v>24</v>
      </c>
      <c r="X45" t="s">
        <v>24</v>
      </c>
    </row>
    <row r="46" spans="1:24" ht="12.75">
      <c r="A46">
        <v>477276</v>
      </c>
      <c r="B46">
        <v>209</v>
      </c>
      <c r="C46" s="2">
        <v>39359</v>
      </c>
      <c r="D46">
        <v>123</v>
      </c>
      <c r="E46">
        <v>5.9</v>
      </c>
      <c r="F46">
        <v>7</v>
      </c>
      <c r="G46">
        <v>15</v>
      </c>
      <c r="H46" t="s">
        <v>24</v>
      </c>
      <c r="I46">
        <v>80</v>
      </c>
      <c r="J46">
        <v>175</v>
      </c>
      <c r="K46">
        <v>50.4</v>
      </c>
      <c r="L46" t="s">
        <v>24</v>
      </c>
      <c r="M46">
        <v>1836</v>
      </c>
      <c r="N46">
        <v>301</v>
      </c>
      <c r="O46">
        <v>147.6</v>
      </c>
      <c r="P46">
        <v>3</v>
      </c>
      <c r="Q46">
        <v>0.52</v>
      </c>
      <c r="R46">
        <v>1.2</v>
      </c>
      <c r="S46" t="s">
        <v>24</v>
      </c>
      <c r="T46" t="s">
        <v>24</v>
      </c>
      <c r="U46" t="s">
        <v>24</v>
      </c>
      <c r="V46" t="s">
        <v>24</v>
      </c>
      <c r="W46" t="s">
        <v>24</v>
      </c>
      <c r="X46" t="s">
        <v>24</v>
      </c>
    </row>
    <row r="47" spans="1:24" ht="12.75">
      <c r="A47">
        <v>477277</v>
      </c>
      <c r="B47">
        <v>210</v>
      </c>
      <c r="C47" s="2">
        <v>39359</v>
      </c>
      <c r="D47">
        <v>123</v>
      </c>
      <c r="E47">
        <v>6.6</v>
      </c>
      <c r="F47" t="s">
        <v>24</v>
      </c>
      <c r="G47">
        <v>5</v>
      </c>
      <c r="H47" t="s">
        <v>24</v>
      </c>
      <c r="I47">
        <v>9</v>
      </c>
      <c r="J47">
        <v>185</v>
      </c>
      <c r="K47">
        <v>33.2</v>
      </c>
      <c r="L47" t="s">
        <v>24</v>
      </c>
      <c r="M47">
        <v>3013</v>
      </c>
      <c r="N47">
        <v>684</v>
      </c>
      <c r="O47">
        <v>44.6</v>
      </c>
      <c r="P47">
        <v>0.5</v>
      </c>
      <c r="Q47">
        <v>0.34</v>
      </c>
      <c r="R47">
        <v>0.6</v>
      </c>
      <c r="S47" t="s">
        <v>24</v>
      </c>
      <c r="T47" t="s">
        <v>24</v>
      </c>
      <c r="U47" t="s">
        <v>24</v>
      </c>
      <c r="V47" t="s">
        <v>24</v>
      </c>
      <c r="W47" t="s">
        <v>24</v>
      </c>
      <c r="X47" t="s">
        <v>24</v>
      </c>
    </row>
    <row r="48" spans="1:24" ht="12.75">
      <c r="A48">
        <v>477278</v>
      </c>
      <c r="B48">
        <v>21</v>
      </c>
      <c r="C48" s="2">
        <v>39359</v>
      </c>
      <c r="D48">
        <v>1</v>
      </c>
      <c r="E48">
        <v>6.4</v>
      </c>
      <c r="F48" t="s">
        <v>24</v>
      </c>
      <c r="G48">
        <v>16</v>
      </c>
      <c r="H48" t="s">
        <v>24</v>
      </c>
      <c r="I48">
        <v>33</v>
      </c>
      <c r="J48">
        <v>291</v>
      </c>
      <c r="K48" t="s">
        <v>24</v>
      </c>
      <c r="L48" t="s">
        <v>24</v>
      </c>
      <c r="M48" t="s">
        <v>24</v>
      </c>
      <c r="N48" t="s">
        <v>24</v>
      </c>
      <c r="O48" t="s">
        <v>24</v>
      </c>
      <c r="P48" t="s">
        <v>24</v>
      </c>
      <c r="Q48" t="s">
        <v>24</v>
      </c>
      <c r="R48" t="s">
        <v>24</v>
      </c>
      <c r="S48" t="s">
        <v>24</v>
      </c>
      <c r="T48" t="s">
        <v>24</v>
      </c>
      <c r="U48" t="s">
        <v>24</v>
      </c>
      <c r="V48" t="s">
        <v>24</v>
      </c>
      <c r="W48" t="s">
        <v>24</v>
      </c>
      <c r="X48" t="s">
        <v>24</v>
      </c>
    </row>
    <row r="49" spans="1:24" ht="12.75">
      <c r="A49">
        <v>477280</v>
      </c>
      <c r="B49">
        <v>221</v>
      </c>
      <c r="C49" s="2">
        <v>39359</v>
      </c>
      <c r="D49">
        <v>1</v>
      </c>
      <c r="E49">
        <v>5.2</v>
      </c>
      <c r="F49">
        <v>6.6</v>
      </c>
      <c r="G49">
        <v>56</v>
      </c>
      <c r="H49" t="s">
        <v>24</v>
      </c>
      <c r="I49">
        <v>50</v>
      </c>
      <c r="J49">
        <v>414</v>
      </c>
      <c r="K49" t="s">
        <v>24</v>
      </c>
      <c r="L49" t="s">
        <v>24</v>
      </c>
      <c r="M49" t="s">
        <v>24</v>
      </c>
      <c r="N49" t="s">
        <v>24</v>
      </c>
      <c r="O49" t="s">
        <v>24</v>
      </c>
      <c r="P49" t="s">
        <v>24</v>
      </c>
      <c r="Q49" t="s">
        <v>24</v>
      </c>
      <c r="R49" t="s">
        <v>24</v>
      </c>
      <c r="S49" t="s">
        <v>24</v>
      </c>
      <c r="T49" t="s">
        <v>24</v>
      </c>
      <c r="U49" t="s">
        <v>24</v>
      </c>
      <c r="V49" t="s">
        <v>24</v>
      </c>
      <c r="W49" t="s">
        <v>24</v>
      </c>
      <c r="X49" t="s">
        <v>24</v>
      </c>
    </row>
    <row r="50" spans="1:24" ht="12.75">
      <c r="A50">
        <v>477281</v>
      </c>
      <c r="B50">
        <v>222</v>
      </c>
      <c r="C50" s="2">
        <v>39359</v>
      </c>
      <c r="D50">
        <v>1</v>
      </c>
      <c r="E50">
        <v>4.9</v>
      </c>
      <c r="F50">
        <v>6.6</v>
      </c>
      <c r="G50">
        <v>93</v>
      </c>
      <c r="H50" t="s">
        <v>24</v>
      </c>
      <c r="I50">
        <v>66</v>
      </c>
      <c r="J50">
        <v>368</v>
      </c>
      <c r="K50" t="s">
        <v>24</v>
      </c>
      <c r="L50" t="s">
        <v>24</v>
      </c>
      <c r="M50" t="s">
        <v>24</v>
      </c>
      <c r="N50" t="s">
        <v>24</v>
      </c>
      <c r="O50" t="s">
        <v>24</v>
      </c>
      <c r="P50" t="s">
        <v>24</v>
      </c>
      <c r="Q50" t="s">
        <v>24</v>
      </c>
      <c r="R50" t="s">
        <v>24</v>
      </c>
      <c r="S50" t="s">
        <v>24</v>
      </c>
      <c r="T50" t="s">
        <v>24</v>
      </c>
      <c r="U50" t="s">
        <v>24</v>
      </c>
      <c r="V50" t="s">
        <v>24</v>
      </c>
      <c r="W50" t="s">
        <v>24</v>
      </c>
      <c r="X50" t="s">
        <v>24</v>
      </c>
    </row>
    <row r="51" spans="1:24" ht="12.75">
      <c r="A51">
        <v>477282</v>
      </c>
      <c r="B51">
        <v>223</v>
      </c>
      <c r="C51" s="2">
        <v>39359</v>
      </c>
      <c r="D51">
        <v>1</v>
      </c>
      <c r="E51">
        <v>6.2</v>
      </c>
      <c r="F51" t="s">
        <v>24</v>
      </c>
      <c r="G51">
        <v>41</v>
      </c>
      <c r="H51" t="s">
        <v>24</v>
      </c>
      <c r="I51">
        <v>62</v>
      </c>
      <c r="J51">
        <v>492</v>
      </c>
      <c r="K51" t="s">
        <v>24</v>
      </c>
      <c r="L51" t="s">
        <v>24</v>
      </c>
      <c r="M51" t="s">
        <v>24</v>
      </c>
      <c r="N51" t="s">
        <v>24</v>
      </c>
      <c r="O51" t="s">
        <v>24</v>
      </c>
      <c r="P51" t="s">
        <v>24</v>
      </c>
      <c r="Q51" t="s">
        <v>24</v>
      </c>
      <c r="R51" t="s">
        <v>24</v>
      </c>
      <c r="S51" t="s">
        <v>24</v>
      </c>
      <c r="T51" t="s">
        <v>24</v>
      </c>
      <c r="U51" t="s">
        <v>24</v>
      </c>
      <c r="V51" t="s">
        <v>24</v>
      </c>
      <c r="W51" t="s">
        <v>24</v>
      </c>
      <c r="X51" t="s">
        <v>24</v>
      </c>
    </row>
    <row r="52" spans="1:24" ht="12.75">
      <c r="A52">
        <v>477283</v>
      </c>
      <c r="B52">
        <v>224</v>
      </c>
      <c r="C52" s="2">
        <v>39359</v>
      </c>
      <c r="D52">
        <v>1</v>
      </c>
      <c r="E52">
        <v>6.1</v>
      </c>
      <c r="F52">
        <v>6.8</v>
      </c>
      <c r="G52">
        <v>20</v>
      </c>
      <c r="H52" t="s">
        <v>24</v>
      </c>
      <c r="I52">
        <v>31</v>
      </c>
      <c r="J52">
        <v>591</v>
      </c>
      <c r="K52" t="s">
        <v>24</v>
      </c>
      <c r="L52" t="s">
        <v>24</v>
      </c>
      <c r="M52" t="s">
        <v>24</v>
      </c>
      <c r="N52" t="s">
        <v>24</v>
      </c>
      <c r="O52" t="s">
        <v>24</v>
      </c>
      <c r="P52" t="s">
        <v>24</v>
      </c>
      <c r="Q52" t="s">
        <v>24</v>
      </c>
      <c r="R52" t="s">
        <v>24</v>
      </c>
      <c r="S52" t="s">
        <v>24</v>
      </c>
      <c r="T52" t="s">
        <v>24</v>
      </c>
      <c r="U52" t="s">
        <v>24</v>
      </c>
      <c r="V52" t="s">
        <v>24</v>
      </c>
      <c r="W52" t="s">
        <v>24</v>
      </c>
      <c r="X52" t="s">
        <v>24</v>
      </c>
    </row>
    <row r="53" spans="1:24" ht="12.75">
      <c r="A53">
        <v>477284</v>
      </c>
      <c r="B53">
        <v>231</v>
      </c>
      <c r="C53" s="2">
        <v>39359</v>
      </c>
      <c r="D53">
        <v>1</v>
      </c>
      <c r="E53">
        <v>7.4</v>
      </c>
      <c r="F53" t="s">
        <v>24</v>
      </c>
      <c r="G53">
        <v>109</v>
      </c>
      <c r="H53" t="s">
        <v>24</v>
      </c>
      <c r="I53">
        <v>80</v>
      </c>
      <c r="J53">
        <v>415</v>
      </c>
      <c r="K53" t="s">
        <v>24</v>
      </c>
      <c r="L53" t="s">
        <v>24</v>
      </c>
      <c r="M53" t="s">
        <v>24</v>
      </c>
      <c r="N53" t="s">
        <v>24</v>
      </c>
      <c r="O53" t="s">
        <v>24</v>
      </c>
      <c r="P53" t="s">
        <v>24</v>
      </c>
      <c r="Q53" t="s">
        <v>24</v>
      </c>
      <c r="R53" t="s">
        <v>24</v>
      </c>
      <c r="S53" t="s">
        <v>24</v>
      </c>
      <c r="T53" t="s">
        <v>24</v>
      </c>
      <c r="U53" t="s">
        <v>24</v>
      </c>
      <c r="V53" t="s">
        <v>24</v>
      </c>
      <c r="W53" t="s">
        <v>24</v>
      </c>
      <c r="X53" t="s">
        <v>24</v>
      </c>
    </row>
    <row r="54" spans="1:24" ht="12.75">
      <c r="A54">
        <v>477285</v>
      </c>
      <c r="B54">
        <v>232</v>
      </c>
      <c r="C54" s="2">
        <v>39359</v>
      </c>
      <c r="D54">
        <v>1</v>
      </c>
      <c r="E54">
        <v>7.5</v>
      </c>
      <c r="F54" t="s">
        <v>24</v>
      </c>
      <c r="G54">
        <v>110</v>
      </c>
      <c r="H54" t="s">
        <v>24</v>
      </c>
      <c r="I54">
        <v>33</v>
      </c>
      <c r="J54">
        <v>371</v>
      </c>
      <c r="K54" t="s">
        <v>24</v>
      </c>
      <c r="L54" t="s">
        <v>24</v>
      </c>
      <c r="M54" t="s">
        <v>24</v>
      </c>
      <c r="N54" t="s">
        <v>24</v>
      </c>
      <c r="O54" t="s">
        <v>24</v>
      </c>
      <c r="P54" t="s">
        <v>24</v>
      </c>
      <c r="Q54" t="s">
        <v>24</v>
      </c>
      <c r="R54" t="s">
        <v>24</v>
      </c>
      <c r="S54" t="s">
        <v>24</v>
      </c>
      <c r="T54" t="s">
        <v>24</v>
      </c>
      <c r="U54" t="s">
        <v>24</v>
      </c>
      <c r="V54" t="s">
        <v>24</v>
      </c>
      <c r="W54" t="s">
        <v>24</v>
      </c>
      <c r="X54" t="s">
        <v>24</v>
      </c>
    </row>
    <row r="55" spans="1:24" ht="12.75">
      <c r="A55">
        <v>477286</v>
      </c>
      <c r="B55">
        <v>233</v>
      </c>
      <c r="C55" s="2">
        <v>39359</v>
      </c>
      <c r="D55">
        <v>1</v>
      </c>
      <c r="E55">
        <v>7.2</v>
      </c>
      <c r="F55" t="s">
        <v>24</v>
      </c>
      <c r="G55">
        <v>63</v>
      </c>
      <c r="H55" t="s">
        <v>24</v>
      </c>
      <c r="I55">
        <v>145</v>
      </c>
      <c r="J55">
        <v>358</v>
      </c>
      <c r="K55" t="s">
        <v>24</v>
      </c>
      <c r="L55" t="s">
        <v>24</v>
      </c>
      <c r="M55" t="s">
        <v>24</v>
      </c>
      <c r="N55" t="s">
        <v>24</v>
      </c>
      <c r="O55" t="s">
        <v>24</v>
      </c>
      <c r="P55" t="s">
        <v>24</v>
      </c>
      <c r="Q55" t="s">
        <v>24</v>
      </c>
      <c r="R55" t="s">
        <v>24</v>
      </c>
      <c r="S55" t="s">
        <v>24</v>
      </c>
      <c r="T55" t="s">
        <v>24</v>
      </c>
      <c r="U55" t="s">
        <v>24</v>
      </c>
      <c r="V55" t="s">
        <v>24</v>
      </c>
      <c r="W55" t="s">
        <v>24</v>
      </c>
      <c r="X55" t="s">
        <v>24</v>
      </c>
    </row>
    <row r="56" spans="1:24" ht="12.75">
      <c r="A56">
        <v>477287</v>
      </c>
      <c r="B56">
        <v>24</v>
      </c>
      <c r="C56" s="2">
        <v>39359</v>
      </c>
      <c r="D56">
        <v>123</v>
      </c>
      <c r="E56">
        <v>6.7</v>
      </c>
      <c r="F56" t="s">
        <v>24</v>
      </c>
      <c r="G56">
        <v>15</v>
      </c>
      <c r="H56" t="s">
        <v>24</v>
      </c>
      <c r="I56">
        <v>8</v>
      </c>
      <c r="J56">
        <v>195</v>
      </c>
      <c r="K56">
        <v>13.9</v>
      </c>
      <c r="L56" t="s">
        <v>24</v>
      </c>
      <c r="M56">
        <v>2482</v>
      </c>
      <c r="N56">
        <v>912</v>
      </c>
      <c r="O56">
        <v>30.2</v>
      </c>
      <c r="P56">
        <v>1.1</v>
      </c>
      <c r="Q56">
        <v>0.39</v>
      </c>
      <c r="R56">
        <v>0.7</v>
      </c>
      <c r="S56" t="s">
        <v>24</v>
      </c>
      <c r="T56" t="s">
        <v>24</v>
      </c>
      <c r="U56" t="s">
        <v>24</v>
      </c>
      <c r="V56" t="s">
        <v>24</v>
      </c>
      <c r="W56" t="s">
        <v>24</v>
      </c>
      <c r="X56" t="s">
        <v>24</v>
      </c>
    </row>
    <row r="57" spans="1:24" ht="12.75">
      <c r="A57">
        <v>477288</v>
      </c>
      <c r="B57">
        <v>251</v>
      </c>
      <c r="C57" s="2">
        <v>39359</v>
      </c>
      <c r="D57">
        <v>1</v>
      </c>
      <c r="E57">
        <v>7.3</v>
      </c>
      <c r="F57" t="s">
        <v>24</v>
      </c>
      <c r="G57">
        <v>12</v>
      </c>
      <c r="H57" t="s">
        <v>24</v>
      </c>
      <c r="I57">
        <v>79</v>
      </c>
      <c r="J57">
        <v>234</v>
      </c>
      <c r="K57" t="s">
        <v>24</v>
      </c>
      <c r="L57" t="s">
        <v>24</v>
      </c>
      <c r="M57" t="s">
        <v>24</v>
      </c>
      <c r="N57" t="s">
        <v>24</v>
      </c>
      <c r="O57" t="s">
        <v>24</v>
      </c>
      <c r="P57" t="s">
        <v>24</v>
      </c>
      <c r="Q57" t="s">
        <v>24</v>
      </c>
      <c r="R57" t="s">
        <v>24</v>
      </c>
      <c r="S57" t="s">
        <v>24</v>
      </c>
      <c r="T57" t="s">
        <v>24</v>
      </c>
      <c r="U57" t="s">
        <v>24</v>
      </c>
      <c r="V57" t="s">
        <v>24</v>
      </c>
      <c r="W57" t="s">
        <v>24</v>
      </c>
      <c r="X57" t="s">
        <v>24</v>
      </c>
    </row>
    <row r="58" spans="1:24" ht="12.75">
      <c r="A58">
        <v>477290</v>
      </c>
      <c r="B58">
        <v>252</v>
      </c>
      <c r="C58" s="2">
        <v>39359</v>
      </c>
      <c r="D58">
        <v>1</v>
      </c>
      <c r="E58">
        <v>7.3</v>
      </c>
      <c r="F58" t="s">
        <v>24</v>
      </c>
      <c r="G58">
        <v>28</v>
      </c>
      <c r="H58" t="s">
        <v>24</v>
      </c>
      <c r="I58">
        <v>64</v>
      </c>
      <c r="J58">
        <v>120</v>
      </c>
      <c r="K58" t="s">
        <v>24</v>
      </c>
      <c r="L58" t="s">
        <v>24</v>
      </c>
      <c r="M58" t="s">
        <v>24</v>
      </c>
      <c r="N58" t="s">
        <v>24</v>
      </c>
      <c r="O58" t="s">
        <v>24</v>
      </c>
      <c r="P58" t="s">
        <v>24</v>
      </c>
      <c r="Q58" t="s">
        <v>24</v>
      </c>
      <c r="R58" t="s">
        <v>24</v>
      </c>
      <c r="S58" t="s">
        <v>24</v>
      </c>
      <c r="T58" t="s">
        <v>24</v>
      </c>
      <c r="U58" t="s">
        <v>24</v>
      </c>
      <c r="V58" t="s">
        <v>24</v>
      </c>
      <c r="W58" t="s">
        <v>24</v>
      </c>
      <c r="X58" t="s">
        <v>24</v>
      </c>
    </row>
    <row r="59" spans="1:24" ht="12.75">
      <c r="A59">
        <v>477291</v>
      </c>
      <c r="B59">
        <v>261</v>
      </c>
      <c r="C59" s="2">
        <v>39359</v>
      </c>
      <c r="D59">
        <v>1</v>
      </c>
      <c r="E59">
        <v>7.9</v>
      </c>
      <c r="F59" t="s">
        <v>24</v>
      </c>
      <c r="G59">
        <v>27</v>
      </c>
      <c r="H59" t="s">
        <v>24</v>
      </c>
      <c r="I59">
        <v>206</v>
      </c>
      <c r="J59">
        <v>575</v>
      </c>
      <c r="K59" t="s">
        <v>24</v>
      </c>
      <c r="L59" t="s">
        <v>24</v>
      </c>
      <c r="M59" t="s">
        <v>24</v>
      </c>
      <c r="N59" t="s">
        <v>24</v>
      </c>
      <c r="O59" t="s">
        <v>24</v>
      </c>
      <c r="P59" t="s">
        <v>24</v>
      </c>
      <c r="Q59" t="s">
        <v>24</v>
      </c>
      <c r="R59" t="s">
        <v>24</v>
      </c>
      <c r="S59" t="s">
        <v>24</v>
      </c>
      <c r="T59" t="s">
        <v>24</v>
      </c>
      <c r="U59" t="s">
        <v>24</v>
      </c>
      <c r="V59" t="s">
        <v>24</v>
      </c>
      <c r="W59" t="s">
        <v>24</v>
      </c>
      <c r="X59" t="s">
        <v>24</v>
      </c>
    </row>
    <row r="60" spans="1:24" ht="12.75">
      <c r="A60">
        <v>477292</v>
      </c>
      <c r="B60">
        <v>262</v>
      </c>
      <c r="C60" s="2">
        <v>39359</v>
      </c>
      <c r="D60">
        <v>1</v>
      </c>
      <c r="E60">
        <v>8</v>
      </c>
      <c r="F60" t="s">
        <v>24</v>
      </c>
      <c r="G60">
        <v>7</v>
      </c>
      <c r="H60" t="s">
        <v>24</v>
      </c>
      <c r="I60">
        <v>80</v>
      </c>
      <c r="J60">
        <v>102</v>
      </c>
      <c r="K60" t="s">
        <v>24</v>
      </c>
      <c r="L60" t="s">
        <v>24</v>
      </c>
      <c r="M60" t="s">
        <v>24</v>
      </c>
      <c r="N60" t="s">
        <v>24</v>
      </c>
      <c r="O60" t="s">
        <v>24</v>
      </c>
      <c r="P60" t="s">
        <v>24</v>
      </c>
      <c r="Q60" t="s">
        <v>24</v>
      </c>
      <c r="R60" t="s">
        <v>24</v>
      </c>
      <c r="S60" t="s">
        <v>24</v>
      </c>
      <c r="T60" t="s">
        <v>24</v>
      </c>
      <c r="U60" t="s">
        <v>24</v>
      </c>
      <c r="V60" t="s">
        <v>24</v>
      </c>
      <c r="W60" t="s">
        <v>24</v>
      </c>
      <c r="X60" t="s">
        <v>24</v>
      </c>
    </row>
    <row r="61" spans="1:24" ht="12.75">
      <c r="A61">
        <v>477293</v>
      </c>
      <c r="B61">
        <v>263</v>
      </c>
      <c r="C61" s="2">
        <v>39359</v>
      </c>
      <c r="D61">
        <v>1</v>
      </c>
      <c r="E61">
        <v>7.2</v>
      </c>
      <c r="F61" t="s">
        <v>24</v>
      </c>
      <c r="G61">
        <v>16</v>
      </c>
      <c r="H61" t="s">
        <v>24</v>
      </c>
      <c r="I61">
        <v>132</v>
      </c>
      <c r="J61">
        <v>499</v>
      </c>
      <c r="K61" t="s">
        <v>24</v>
      </c>
      <c r="L61" t="s">
        <v>24</v>
      </c>
      <c r="M61" t="s">
        <v>24</v>
      </c>
      <c r="N61" t="s">
        <v>24</v>
      </c>
      <c r="O61" t="s">
        <v>24</v>
      </c>
      <c r="P61" t="s">
        <v>24</v>
      </c>
      <c r="Q61" t="s">
        <v>24</v>
      </c>
      <c r="R61" t="s">
        <v>24</v>
      </c>
      <c r="S61" t="s">
        <v>24</v>
      </c>
      <c r="T61" t="s">
        <v>24</v>
      </c>
      <c r="U61" t="s">
        <v>24</v>
      </c>
      <c r="V61" t="s">
        <v>24</v>
      </c>
      <c r="W61" t="s">
        <v>24</v>
      </c>
      <c r="X61" t="s">
        <v>24</v>
      </c>
    </row>
    <row r="62" spans="1:24" ht="12.75">
      <c r="A62">
        <v>477294</v>
      </c>
      <c r="B62">
        <v>264</v>
      </c>
      <c r="C62" s="2">
        <v>39359</v>
      </c>
      <c r="D62">
        <v>1</v>
      </c>
      <c r="E62">
        <v>6.9</v>
      </c>
      <c r="F62" t="s">
        <v>24</v>
      </c>
      <c r="G62">
        <v>43</v>
      </c>
      <c r="H62" t="s">
        <v>24</v>
      </c>
      <c r="I62">
        <v>116</v>
      </c>
      <c r="J62">
        <v>737</v>
      </c>
      <c r="K62" t="s">
        <v>24</v>
      </c>
      <c r="L62" t="s">
        <v>24</v>
      </c>
      <c r="M62" t="s">
        <v>24</v>
      </c>
      <c r="N62" t="s">
        <v>24</v>
      </c>
      <c r="O62" t="s">
        <v>24</v>
      </c>
      <c r="P62" t="s">
        <v>24</v>
      </c>
      <c r="Q62" t="s">
        <v>24</v>
      </c>
      <c r="R62" t="s">
        <v>24</v>
      </c>
      <c r="S62" t="s">
        <v>24</v>
      </c>
      <c r="T62" t="s">
        <v>24</v>
      </c>
      <c r="U62" t="s">
        <v>24</v>
      </c>
      <c r="V62" t="s">
        <v>24</v>
      </c>
      <c r="W62" t="s">
        <v>24</v>
      </c>
      <c r="X62" t="s">
        <v>24</v>
      </c>
    </row>
    <row r="63" spans="1:24" ht="12.75">
      <c r="A63">
        <v>477295</v>
      </c>
      <c r="B63">
        <v>27</v>
      </c>
      <c r="C63" s="2">
        <v>39359</v>
      </c>
      <c r="D63">
        <v>1</v>
      </c>
      <c r="E63">
        <v>6.9</v>
      </c>
      <c r="F63" t="s">
        <v>24</v>
      </c>
      <c r="G63">
        <v>40</v>
      </c>
      <c r="H63" t="s">
        <v>24</v>
      </c>
      <c r="I63">
        <v>84</v>
      </c>
      <c r="J63">
        <v>323</v>
      </c>
      <c r="K63" t="s">
        <v>24</v>
      </c>
      <c r="L63" t="s">
        <v>24</v>
      </c>
      <c r="M63" t="s">
        <v>24</v>
      </c>
      <c r="N63" t="s">
        <v>24</v>
      </c>
      <c r="O63" t="s">
        <v>24</v>
      </c>
      <c r="P63" t="s">
        <v>24</v>
      </c>
      <c r="Q63" t="s">
        <v>24</v>
      </c>
      <c r="R63" t="s">
        <v>24</v>
      </c>
      <c r="S63" t="s">
        <v>24</v>
      </c>
      <c r="T63" t="s">
        <v>24</v>
      </c>
      <c r="U63" t="s">
        <v>24</v>
      </c>
      <c r="V63" t="s">
        <v>24</v>
      </c>
      <c r="W63" t="s">
        <v>24</v>
      </c>
      <c r="X63" t="s">
        <v>24</v>
      </c>
    </row>
    <row r="64" spans="1:24" ht="12.75">
      <c r="A64">
        <v>477296</v>
      </c>
      <c r="B64">
        <v>28</v>
      </c>
      <c r="C64" s="2">
        <v>39359</v>
      </c>
      <c r="D64">
        <v>1</v>
      </c>
      <c r="E64">
        <v>6.3</v>
      </c>
      <c r="F64" t="s">
        <v>24</v>
      </c>
      <c r="G64">
        <v>8</v>
      </c>
      <c r="H64" t="s">
        <v>24</v>
      </c>
      <c r="I64">
        <v>258</v>
      </c>
      <c r="J64">
        <v>417</v>
      </c>
      <c r="K64" t="s">
        <v>24</v>
      </c>
      <c r="L64" t="s">
        <v>24</v>
      </c>
      <c r="M64" t="s">
        <v>24</v>
      </c>
      <c r="N64" t="s">
        <v>24</v>
      </c>
      <c r="O64" t="s">
        <v>24</v>
      </c>
      <c r="P64" t="s">
        <v>24</v>
      </c>
      <c r="Q64" t="s">
        <v>24</v>
      </c>
      <c r="R64" t="s">
        <v>24</v>
      </c>
      <c r="S64" t="s">
        <v>24</v>
      </c>
      <c r="T64" t="s">
        <v>24</v>
      </c>
      <c r="U64" t="s">
        <v>24</v>
      </c>
      <c r="V64" t="s">
        <v>24</v>
      </c>
      <c r="W64" t="s">
        <v>24</v>
      </c>
      <c r="X64" t="s">
        <v>24</v>
      </c>
    </row>
    <row r="65" spans="1:24" ht="12.75">
      <c r="A65">
        <v>477297</v>
      </c>
      <c r="B65">
        <v>29</v>
      </c>
      <c r="C65" s="2">
        <v>39359</v>
      </c>
      <c r="D65">
        <v>1</v>
      </c>
      <c r="E65">
        <v>7.3</v>
      </c>
      <c r="F65" t="s">
        <v>24</v>
      </c>
      <c r="G65">
        <v>4</v>
      </c>
      <c r="H65" t="s">
        <v>24</v>
      </c>
      <c r="I65">
        <v>41</v>
      </c>
      <c r="J65">
        <v>533</v>
      </c>
      <c r="K65" t="s">
        <v>24</v>
      </c>
      <c r="L65" t="s">
        <v>24</v>
      </c>
      <c r="M65" t="s">
        <v>24</v>
      </c>
      <c r="N65" t="s">
        <v>24</v>
      </c>
      <c r="O65" t="s">
        <v>24</v>
      </c>
      <c r="P65" t="s">
        <v>24</v>
      </c>
      <c r="Q65" t="s">
        <v>24</v>
      </c>
      <c r="R65" t="s">
        <v>24</v>
      </c>
      <c r="S65" t="s">
        <v>24</v>
      </c>
      <c r="T65" t="s">
        <v>24</v>
      </c>
      <c r="U65" t="s">
        <v>24</v>
      </c>
      <c r="V65" t="s">
        <v>24</v>
      </c>
      <c r="W65" t="s">
        <v>24</v>
      </c>
      <c r="X65" t="s">
        <v>24</v>
      </c>
    </row>
    <row r="66" spans="1:24" ht="12.75">
      <c r="A66">
        <v>477298</v>
      </c>
      <c r="B66">
        <v>30</v>
      </c>
      <c r="C66" s="2">
        <v>39359</v>
      </c>
      <c r="D66">
        <v>1</v>
      </c>
      <c r="E66">
        <v>6.2</v>
      </c>
      <c r="F66" t="s">
        <v>24</v>
      </c>
      <c r="G66">
        <v>11</v>
      </c>
      <c r="H66" t="s">
        <v>24</v>
      </c>
      <c r="I66">
        <v>194</v>
      </c>
      <c r="J66">
        <v>455</v>
      </c>
      <c r="K66" t="s">
        <v>24</v>
      </c>
      <c r="L66" t="s">
        <v>24</v>
      </c>
      <c r="M66" t="s">
        <v>24</v>
      </c>
      <c r="N66" t="s">
        <v>24</v>
      </c>
      <c r="O66" t="s">
        <v>24</v>
      </c>
      <c r="P66" t="s">
        <v>24</v>
      </c>
      <c r="Q66" t="s">
        <v>24</v>
      </c>
      <c r="R66" t="s">
        <v>24</v>
      </c>
      <c r="S66" t="s">
        <v>24</v>
      </c>
      <c r="T66" t="s">
        <v>24</v>
      </c>
      <c r="U66" t="s">
        <v>24</v>
      </c>
      <c r="V66" t="s">
        <v>24</v>
      </c>
      <c r="W66" t="s">
        <v>24</v>
      </c>
      <c r="X66" t="s">
        <v>24</v>
      </c>
    </row>
    <row r="67" spans="1:24" ht="12.75">
      <c r="A67">
        <v>477300</v>
      </c>
      <c r="B67">
        <v>31</v>
      </c>
      <c r="C67" s="2">
        <v>39359</v>
      </c>
      <c r="D67">
        <v>1</v>
      </c>
      <c r="E67">
        <v>7.3</v>
      </c>
      <c r="F67" t="s">
        <v>24</v>
      </c>
      <c r="G67">
        <v>40</v>
      </c>
      <c r="H67" t="s">
        <v>24</v>
      </c>
      <c r="I67">
        <v>82</v>
      </c>
      <c r="J67">
        <v>406</v>
      </c>
      <c r="K67" t="s">
        <v>24</v>
      </c>
      <c r="L67" t="s">
        <v>24</v>
      </c>
      <c r="M67" t="s">
        <v>24</v>
      </c>
      <c r="N67" t="s">
        <v>24</v>
      </c>
      <c r="O67" t="s">
        <v>24</v>
      </c>
      <c r="P67" t="s">
        <v>24</v>
      </c>
      <c r="Q67" t="s">
        <v>24</v>
      </c>
      <c r="R67" t="s">
        <v>24</v>
      </c>
      <c r="S67" t="s">
        <v>24</v>
      </c>
      <c r="T67" t="s">
        <v>24</v>
      </c>
      <c r="U67" t="s">
        <v>24</v>
      </c>
      <c r="V67" t="s">
        <v>24</v>
      </c>
      <c r="W67" t="s">
        <v>24</v>
      </c>
      <c r="X67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10" max="10" width="10.8515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240</v>
      </c>
      <c r="J1" s="7" t="s">
        <v>234</v>
      </c>
    </row>
    <row r="2" spans="1:10" ht="12.75">
      <c r="A2" s="1">
        <v>0.5</v>
      </c>
      <c r="B2">
        <v>1.6415313225058006</v>
      </c>
      <c r="C2" s="4" t="s">
        <v>237</v>
      </c>
      <c r="D2">
        <f>AVERAGE(B2:B78)</f>
        <v>1.4347753083404562</v>
      </c>
      <c r="F2">
        <f>FREQUENCY($B$2:$B$255,$A2)</f>
        <v>9</v>
      </c>
      <c r="G2">
        <v>1</v>
      </c>
      <c r="I2" s="1">
        <v>0.5</v>
      </c>
      <c r="J2">
        <f>G2</f>
        <v>1</v>
      </c>
    </row>
    <row r="3" spans="1:10" ht="12.75">
      <c r="A3" s="1">
        <v>1</v>
      </c>
      <c r="B3">
        <v>2.308584686774942</v>
      </c>
      <c r="C3" s="4" t="s">
        <v>238</v>
      </c>
      <c r="D3">
        <f>MEDIAN(B2:B78)</f>
        <v>1.177494199535963</v>
      </c>
      <c r="F3">
        <f>FREQUENCY($B$2:$B$255,$A3)</f>
        <v>29</v>
      </c>
      <c r="G3">
        <f>F3-F2</f>
        <v>20</v>
      </c>
      <c r="I3" s="1">
        <v>1</v>
      </c>
      <c r="J3">
        <f>G3</f>
        <v>20</v>
      </c>
    </row>
    <row r="4" spans="1:10" ht="12.75">
      <c r="A4" s="1">
        <v>1.5</v>
      </c>
      <c r="B4">
        <v>0.7540603248259861</v>
      </c>
      <c r="C4" s="4" t="s">
        <v>239</v>
      </c>
      <c r="D4">
        <f>STDEV(B2:B78)</f>
        <v>1.0002932119428165</v>
      </c>
      <c r="F4">
        <f aca="true" t="shared" si="0" ref="F4:F20">FREQUENCY($B$1:$B$255,$A4)</f>
        <v>48</v>
      </c>
      <c r="G4">
        <f>F4-F3</f>
        <v>19</v>
      </c>
      <c r="I4" s="1">
        <v>1.5</v>
      </c>
      <c r="J4">
        <f aca="true" t="shared" si="1" ref="J4:J20">G4</f>
        <v>19</v>
      </c>
    </row>
    <row r="5" spans="1:10" ht="12.75">
      <c r="A5" s="1">
        <v>2</v>
      </c>
      <c r="B5">
        <v>0.4640371229698376</v>
      </c>
      <c r="F5">
        <f t="shared" si="0"/>
        <v>64</v>
      </c>
      <c r="G5">
        <f>F5-F4</f>
        <v>16</v>
      </c>
      <c r="I5" s="1">
        <v>2</v>
      </c>
      <c r="J5">
        <f t="shared" si="1"/>
        <v>16</v>
      </c>
    </row>
    <row r="6" spans="1:10" ht="12.75">
      <c r="A6" s="1">
        <v>2.5</v>
      </c>
      <c r="B6">
        <v>1.6009280742459395</v>
      </c>
      <c r="F6">
        <f t="shared" si="0"/>
        <v>67</v>
      </c>
      <c r="G6">
        <f aca="true" t="shared" si="2" ref="G6:G20">F6-F5</f>
        <v>3</v>
      </c>
      <c r="I6" s="1">
        <v>2.5</v>
      </c>
      <c r="J6">
        <f t="shared" si="1"/>
        <v>3</v>
      </c>
    </row>
    <row r="7" spans="1:10" ht="12.75">
      <c r="A7" s="1">
        <v>3</v>
      </c>
      <c r="B7">
        <v>1.0324825986078887</v>
      </c>
      <c r="F7">
        <f t="shared" si="0"/>
        <v>72</v>
      </c>
      <c r="G7">
        <f t="shared" si="2"/>
        <v>5</v>
      </c>
      <c r="I7" s="1">
        <v>3</v>
      </c>
      <c r="J7">
        <f t="shared" si="1"/>
        <v>5</v>
      </c>
    </row>
    <row r="8" spans="1:10" ht="12.75">
      <c r="A8" s="1">
        <v>3.5</v>
      </c>
      <c r="B8">
        <v>0.6206496519721578</v>
      </c>
      <c r="F8">
        <f t="shared" si="0"/>
        <v>73</v>
      </c>
      <c r="G8">
        <f t="shared" si="2"/>
        <v>1</v>
      </c>
      <c r="I8" s="1">
        <v>3.5</v>
      </c>
      <c r="J8">
        <f t="shared" si="1"/>
        <v>1</v>
      </c>
    </row>
    <row r="9" spans="1:10" ht="12.75">
      <c r="A9" s="1">
        <v>4</v>
      </c>
      <c r="B9">
        <v>4.611368909512761</v>
      </c>
      <c r="F9">
        <f t="shared" si="0"/>
        <v>73</v>
      </c>
      <c r="G9">
        <f t="shared" si="2"/>
        <v>0</v>
      </c>
      <c r="I9" s="1">
        <v>4</v>
      </c>
      <c r="J9">
        <f t="shared" si="1"/>
        <v>0</v>
      </c>
    </row>
    <row r="10" spans="1:10" ht="12.75">
      <c r="A10" s="1">
        <v>4.5</v>
      </c>
      <c r="B10">
        <v>0.49303944315545245</v>
      </c>
      <c r="F10">
        <f t="shared" si="0"/>
        <v>73</v>
      </c>
      <c r="G10">
        <f t="shared" si="2"/>
        <v>0</v>
      </c>
      <c r="I10" s="1">
        <v>4.5</v>
      </c>
      <c r="J10">
        <f t="shared" si="1"/>
        <v>0</v>
      </c>
    </row>
    <row r="11" spans="1:10" ht="12.75">
      <c r="A11" s="1">
        <v>5</v>
      </c>
      <c r="B11">
        <v>2.470997679814385</v>
      </c>
      <c r="F11">
        <f t="shared" si="0"/>
        <v>75</v>
      </c>
      <c r="G11">
        <f t="shared" si="2"/>
        <v>2</v>
      </c>
      <c r="I11" s="1">
        <v>5</v>
      </c>
      <c r="J11">
        <f t="shared" si="1"/>
        <v>2</v>
      </c>
    </row>
    <row r="12" spans="1:10" ht="12.75">
      <c r="A12" s="1">
        <v>5.5</v>
      </c>
      <c r="B12">
        <v>3.062645011600928</v>
      </c>
      <c r="F12">
        <f t="shared" si="0"/>
        <v>75</v>
      </c>
      <c r="G12">
        <f t="shared" si="2"/>
        <v>0</v>
      </c>
      <c r="I12" s="1">
        <v>5.5</v>
      </c>
      <c r="J12">
        <f t="shared" si="1"/>
        <v>0</v>
      </c>
    </row>
    <row r="13" spans="1:10" ht="12.75">
      <c r="A13" s="1">
        <v>6</v>
      </c>
      <c r="B13">
        <v>1.8213457076566126</v>
      </c>
      <c r="F13">
        <f t="shared" si="0"/>
        <v>76</v>
      </c>
      <c r="G13">
        <f t="shared" si="2"/>
        <v>1</v>
      </c>
      <c r="I13" s="1">
        <v>6</v>
      </c>
      <c r="J13">
        <f t="shared" si="1"/>
        <v>1</v>
      </c>
    </row>
    <row r="14" spans="1:10" ht="12.75">
      <c r="A14" s="1">
        <v>6.5</v>
      </c>
      <c r="B14">
        <v>0.6380510440835268</v>
      </c>
      <c r="F14">
        <f t="shared" si="0"/>
        <v>76</v>
      </c>
      <c r="G14">
        <f t="shared" si="2"/>
        <v>0</v>
      </c>
      <c r="I14" s="1">
        <v>6.5</v>
      </c>
      <c r="J14">
        <f t="shared" si="1"/>
        <v>0</v>
      </c>
    </row>
    <row r="15" spans="1:10" ht="12.75">
      <c r="A15" s="1">
        <v>7</v>
      </c>
      <c r="B15">
        <v>1.560324825986079</v>
      </c>
      <c r="F15">
        <f t="shared" si="0"/>
        <v>76</v>
      </c>
      <c r="G15">
        <f t="shared" si="2"/>
        <v>0</v>
      </c>
      <c r="I15" s="1">
        <v>7</v>
      </c>
      <c r="J15">
        <f t="shared" si="1"/>
        <v>0</v>
      </c>
    </row>
    <row r="16" spans="1:10" ht="12.75">
      <c r="A16" s="1">
        <v>7.5</v>
      </c>
      <c r="B16">
        <v>1.6705336426914152</v>
      </c>
      <c r="F16">
        <f t="shared" si="0"/>
        <v>76</v>
      </c>
      <c r="G16">
        <f t="shared" si="2"/>
        <v>0</v>
      </c>
      <c r="I16" s="1">
        <v>7.5</v>
      </c>
      <c r="J16">
        <f t="shared" si="1"/>
        <v>0</v>
      </c>
    </row>
    <row r="17" spans="1:10" ht="12.75">
      <c r="A17" s="1">
        <v>8</v>
      </c>
      <c r="B17">
        <v>0.8584686774941995</v>
      </c>
      <c r="F17">
        <f t="shared" si="0"/>
        <v>76</v>
      </c>
      <c r="G17">
        <f t="shared" si="2"/>
        <v>0</v>
      </c>
      <c r="I17" s="1">
        <v>8</v>
      </c>
      <c r="J17">
        <f t="shared" si="1"/>
        <v>0</v>
      </c>
    </row>
    <row r="18" spans="1:10" ht="12.75">
      <c r="A18" s="1">
        <v>8.5</v>
      </c>
      <c r="B18">
        <v>2.529002320185615</v>
      </c>
      <c r="F18">
        <f t="shared" si="0"/>
        <v>76</v>
      </c>
      <c r="G18">
        <f t="shared" si="2"/>
        <v>0</v>
      </c>
      <c r="I18" s="1">
        <v>8.5</v>
      </c>
      <c r="J18">
        <f t="shared" si="1"/>
        <v>0</v>
      </c>
    </row>
    <row r="19" spans="1:10" ht="12.75">
      <c r="A19" s="1">
        <v>9</v>
      </c>
      <c r="B19">
        <v>1.531322505800464</v>
      </c>
      <c r="F19">
        <f t="shared" si="0"/>
        <v>76</v>
      </c>
      <c r="G19">
        <f t="shared" si="2"/>
        <v>0</v>
      </c>
      <c r="I19" s="1">
        <v>9</v>
      </c>
      <c r="J19">
        <f t="shared" si="1"/>
        <v>0</v>
      </c>
    </row>
    <row r="20" spans="1:10" ht="12.75">
      <c r="A20" s="1">
        <v>9.5</v>
      </c>
      <c r="B20">
        <v>0.8236658932714617</v>
      </c>
      <c r="F20">
        <f t="shared" si="0"/>
        <v>76</v>
      </c>
      <c r="G20">
        <f t="shared" si="2"/>
        <v>0</v>
      </c>
      <c r="I20" s="1">
        <v>9.5</v>
      </c>
      <c r="J20">
        <f t="shared" si="1"/>
        <v>0</v>
      </c>
    </row>
    <row r="21" ht="12.75">
      <c r="B21">
        <v>1.4385150812064966</v>
      </c>
    </row>
    <row r="22" ht="12.75">
      <c r="B22">
        <v>0.9338747099767982</v>
      </c>
    </row>
    <row r="23" ht="12.75">
      <c r="B23">
        <v>1.3109048723897911</v>
      </c>
    </row>
    <row r="24" ht="12.75">
      <c r="B24">
        <v>0.9048723897911833</v>
      </c>
    </row>
    <row r="25" ht="12.75">
      <c r="B25">
        <v>1.560324825986079</v>
      </c>
    </row>
    <row r="26" ht="12.75">
      <c r="B26">
        <v>4.767981438515082</v>
      </c>
    </row>
    <row r="27" ht="12.75">
      <c r="B27">
        <v>0.6728538283062645</v>
      </c>
    </row>
    <row r="28" ht="12.75">
      <c r="B28">
        <v>0.9976798143851509</v>
      </c>
    </row>
    <row r="29" ht="12.75">
      <c r="B29">
        <v>1.2064965197215778</v>
      </c>
    </row>
    <row r="30" ht="12.75">
      <c r="B30">
        <v>0.9280742459396752</v>
      </c>
    </row>
    <row r="31" ht="12.75">
      <c r="B31">
        <v>5.852668213457076</v>
      </c>
    </row>
    <row r="32" ht="12.75">
      <c r="B32">
        <v>0.7018561484918794</v>
      </c>
    </row>
    <row r="33" ht="12.75">
      <c r="B33">
        <v>0.4872389791183295</v>
      </c>
    </row>
    <row r="34" ht="12.75">
      <c r="B34">
        <v>2.4593967517401394</v>
      </c>
    </row>
    <row r="35" ht="12.75">
      <c r="B35">
        <v>0.7540603248259861</v>
      </c>
    </row>
    <row r="36" ht="12.75">
      <c r="B36">
        <v>0.9048723897911833</v>
      </c>
    </row>
    <row r="37" ht="12.75">
      <c r="B37">
        <v>1.8097447795823667</v>
      </c>
    </row>
    <row r="38" ht="12.75">
      <c r="B38">
        <v>0.13341067285382832</v>
      </c>
    </row>
    <row r="39" ht="12.75">
      <c r="B39">
        <v>0.3132250580046404</v>
      </c>
    </row>
    <row r="40" ht="12.75">
      <c r="B40">
        <v>0.27262180974477956</v>
      </c>
    </row>
    <row r="41" ht="12.75">
      <c r="B41">
        <v>1.7923433874709975</v>
      </c>
    </row>
    <row r="42" ht="12.75">
      <c r="B42">
        <v>1.0208816705336428</v>
      </c>
    </row>
    <row r="43" ht="12.75">
      <c r="B43">
        <v>1.148491879350348</v>
      </c>
    </row>
    <row r="44" ht="12.75">
      <c r="B44">
        <v>1.0788863109048725</v>
      </c>
    </row>
    <row r="45" ht="12.75">
      <c r="B45">
        <v>0.8004640371229698</v>
      </c>
    </row>
    <row r="46" ht="12.75">
      <c r="B46">
        <v>1.368909512761021</v>
      </c>
    </row>
    <row r="47" ht="12.75">
      <c r="B47">
        <v>1.0614849187935036</v>
      </c>
    </row>
    <row r="48" ht="12.75">
      <c r="B48">
        <v>1.32830626450116</v>
      </c>
    </row>
    <row r="49" ht="12.75">
      <c r="B49">
        <v>1.0324825986078887</v>
      </c>
    </row>
    <row r="50" ht="12.75">
      <c r="B50">
        <v>0.974477958236659</v>
      </c>
    </row>
    <row r="51" ht="12.75">
      <c r="B51">
        <v>0.759860788863109</v>
      </c>
    </row>
    <row r="52" ht="12.75">
      <c r="B52">
        <v>0.951276102088167</v>
      </c>
    </row>
    <row r="53" ht="12.75">
      <c r="B53">
        <v>1.0208816705336428</v>
      </c>
    </row>
    <row r="54" ht="12.75">
      <c r="B54">
        <v>1.9895591647331787</v>
      </c>
    </row>
    <row r="55" ht="12.75">
      <c r="B55">
        <v>0.8294663573085846</v>
      </c>
    </row>
    <row r="56" ht="12.75">
      <c r="B56">
        <v>1.931554524361949</v>
      </c>
    </row>
    <row r="57" ht="12.75">
      <c r="B57">
        <v>0.17981438515081208</v>
      </c>
    </row>
    <row r="58" ht="12.75">
      <c r="B58">
        <v>2.737819025522042</v>
      </c>
    </row>
    <row r="59" ht="12.75">
      <c r="B59">
        <v>2.697215777262181</v>
      </c>
    </row>
    <row r="60" ht="12.75">
      <c r="B60">
        <v>2.65661252900232</v>
      </c>
    </row>
    <row r="61" ht="12.75">
      <c r="B61">
        <v>2.668213457076566</v>
      </c>
    </row>
    <row r="62" ht="12.75">
      <c r="B62">
        <v>1.3805104408352669</v>
      </c>
    </row>
    <row r="63" ht="12.75">
      <c r="B63">
        <v>0.8178654292343387</v>
      </c>
    </row>
    <row r="64" ht="12.75">
      <c r="B64">
        <v>0.4408352668213457</v>
      </c>
    </row>
    <row r="65" ht="12.75">
      <c r="B65">
        <v>1.1078886310904872</v>
      </c>
    </row>
    <row r="66" ht="12.75">
      <c r="B66">
        <v>1.4211136890951277</v>
      </c>
    </row>
    <row r="67" ht="12.75">
      <c r="B67">
        <v>0.39443155452436196</v>
      </c>
    </row>
    <row r="68" ht="12.75">
      <c r="B68">
        <v>1.9721577726218098</v>
      </c>
    </row>
    <row r="69" ht="12.75">
      <c r="B69">
        <v>1.560324825986079</v>
      </c>
    </row>
    <row r="70" ht="12.75">
      <c r="B70">
        <v>1.2412993039443156</v>
      </c>
    </row>
    <row r="71" ht="12.75">
      <c r="B71">
        <v>0.9976798143851509</v>
      </c>
    </row>
    <row r="72" ht="12.75">
      <c r="B72">
        <v>1.2587006960556844</v>
      </c>
    </row>
    <row r="73" ht="12.75">
      <c r="B73">
        <v>1.4211136890951277</v>
      </c>
    </row>
    <row r="74" ht="12.75">
      <c r="B74">
        <v>1.6821345707656612</v>
      </c>
    </row>
    <row r="75" ht="12.75">
      <c r="B75">
        <v>1.6125290023201855</v>
      </c>
    </row>
    <row r="76" ht="12.75">
      <c r="B76">
        <v>1.751740139211137</v>
      </c>
    </row>
    <row r="77" ht="12.75">
      <c r="B77">
        <v>1.0498839907192576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10" max="10" width="10.8515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232</v>
      </c>
      <c r="J1" s="7" t="s">
        <v>234</v>
      </c>
    </row>
    <row r="2" spans="1:10" ht="12.75">
      <c r="A2" s="1">
        <v>0.01</v>
      </c>
      <c r="B2" s="1">
        <v>0.14</v>
      </c>
      <c r="C2" s="4" t="s">
        <v>237</v>
      </c>
      <c r="D2">
        <f>AVERAGE(B2:B78)</f>
        <v>0.12065789473684208</v>
      </c>
      <c r="F2">
        <f>FREQUENCY($B$2:$B$255,$A2)</f>
        <v>1</v>
      </c>
      <c r="G2">
        <v>1</v>
      </c>
      <c r="I2">
        <v>0.01</v>
      </c>
      <c r="J2">
        <v>1</v>
      </c>
    </row>
    <row r="3" spans="1:10" ht="12.75">
      <c r="A3" s="1">
        <v>0.02</v>
      </c>
      <c r="B3" s="1">
        <v>0.21</v>
      </c>
      <c r="C3" s="4" t="s">
        <v>238</v>
      </c>
      <c r="D3">
        <f>MEDIAN(B2:B78)</f>
        <v>0.10500000000000001</v>
      </c>
      <c r="F3">
        <f>FREQUENCY($B$2:$B$255,$A3)</f>
        <v>3</v>
      </c>
      <c r="G3">
        <f>F3-F2</f>
        <v>2</v>
      </c>
      <c r="I3">
        <v>0.02</v>
      </c>
      <c r="J3">
        <v>2</v>
      </c>
    </row>
    <row r="4" spans="1:10" ht="12.75">
      <c r="A4" s="1">
        <v>0.04</v>
      </c>
      <c r="B4" s="1">
        <v>0.06</v>
      </c>
      <c r="C4" s="4" t="s">
        <v>239</v>
      </c>
      <c r="D4">
        <f>STDEV(B2:B78)</f>
        <v>0.07363577982323156</v>
      </c>
      <c r="F4">
        <f aca="true" t="shared" si="0" ref="F4:F22">FREQUENCY($B$1:$B$255,$A4)</f>
        <v>5</v>
      </c>
      <c r="G4">
        <f>F4-F3</f>
        <v>2</v>
      </c>
      <c r="I4">
        <v>0.04</v>
      </c>
      <c r="J4">
        <v>2</v>
      </c>
    </row>
    <row r="5" spans="1:10" ht="12.75">
      <c r="A5" s="1">
        <v>0.06</v>
      </c>
      <c r="B5" s="1">
        <v>0.05</v>
      </c>
      <c r="F5">
        <f t="shared" si="0"/>
        <v>13</v>
      </c>
      <c r="G5">
        <f>F5-F4</f>
        <v>8</v>
      </c>
      <c r="I5">
        <v>0.06</v>
      </c>
      <c r="J5">
        <v>8</v>
      </c>
    </row>
    <row r="6" spans="1:10" ht="12.75">
      <c r="A6" s="1">
        <v>0.08</v>
      </c>
      <c r="B6" s="1">
        <v>0.15</v>
      </c>
      <c r="F6">
        <f t="shared" si="0"/>
        <v>24</v>
      </c>
      <c r="G6">
        <f aca="true" t="shared" si="1" ref="G6:G12">F6-F5</f>
        <v>11</v>
      </c>
      <c r="I6">
        <v>0.08</v>
      </c>
      <c r="J6">
        <v>11</v>
      </c>
    </row>
    <row r="7" spans="1:10" ht="12.75">
      <c r="A7" s="1">
        <v>0.1</v>
      </c>
      <c r="B7" s="1">
        <v>0.09</v>
      </c>
      <c r="F7">
        <f t="shared" si="0"/>
        <v>38</v>
      </c>
      <c r="G7">
        <f t="shared" si="1"/>
        <v>14</v>
      </c>
      <c r="I7">
        <v>0.1</v>
      </c>
      <c r="J7">
        <v>14</v>
      </c>
    </row>
    <row r="8" spans="1:10" ht="12.75">
      <c r="A8" s="1">
        <v>0.12</v>
      </c>
      <c r="B8" s="1">
        <v>0.06</v>
      </c>
      <c r="F8">
        <f t="shared" si="0"/>
        <v>47</v>
      </c>
      <c r="G8">
        <f t="shared" si="1"/>
        <v>9</v>
      </c>
      <c r="I8">
        <v>0.12</v>
      </c>
      <c r="J8">
        <v>9</v>
      </c>
    </row>
    <row r="9" spans="1:10" ht="12.75">
      <c r="A9" s="1">
        <v>0.14</v>
      </c>
      <c r="B9" s="1">
        <v>0.38</v>
      </c>
      <c r="F9">
        <f t="shared" si="0"/>
        <v>57</v>
      </c>
      <c r="G9">
        <f t="shared" si="1"/>
        <v>10</v>
      </c>
      <c r="I9">
        <v>0.14</v>
      </c>
      <c r="J9">
        <v>10</v>
      </c>
    </row>
    <row r="10" spans="1:10" ht="12.75">
      <c r="A10" s="1">
        <v>0.16</v>
      </c>
      <c r="B10" s="1">
        <v>0.06</v>
      </c>
      <c r="F10">
        <f t="shared" si="0"/>
        <v>66</v>
      </c>
      <c r="G10">
        <f t="shared" si="1"/>
        <v>9</v>
      </c>
      <c r="I10">
        <v>0.16</v>
      </c>
      <c r="J10">
        <v>9</v>
      </c>
    </row>
    <row r="11" spans="1:10" ht="12.75">
      <c r="A11" s="1">
        <v>0.18</v>
      </c>
      <c r="B11" s="1">
        <v>0.15</v>
      </c>
      <c r="F11">
        <f t="shared" si="0"/>
        <v>67</v>
      </c>
      <c r="G11">
        <f t="shared" si="1"/>
        <v>1</v>
      </c>
      <c r="I11">
        <v>0.18</v>
      </c>
      <c r="J11">
        <v>1</v>
      </c>
    </row>
    <row r="12" spans="1:10" ht="12.75">
      <c r="A12" s="1">
        <v>0.2</v>
      </c>
      <c r="B12" s="1">
        <v>0.24</v>
      </c>
      <c r="F12">
        <f t="shared" si="0"/>
        <v>69</v>
      </c>
      <c r="G12">
        <f t="shared" si="1"/>
        <v>2</v>
      </c>
      <c r="I12">
        <v>0.2</v>
      </c>
      <c r="J12">
        <v>2</v>
      </c>
    </row>
    <row r="13" spans="1:10" ht="12.75">
      <c r="A13" s="1">
        <v>0.22</v>
      </c>
      <c r="B13" s="1">
        <v>0.15</v>
      </c>
      <c r="F13">
        <f t="shared" si="0"/>
        <v>72</v>
      </c>
      <c r="G13">
        <f aca="true" t="shared" si="2" ref="G13:G22">F13-F12</f>
        <v>3</v>
      </c>
      <c r="I13">
        <v>0.22</v>
      </c>
      <c r="J13">
        <v>3</v>
      </c>
    </row>
    <row r="14" spans="1:10" ht="12.75">
      <c r="A14" s="1">
        <v>0.24</v>
      </c>
      <c r="B14" s="1">
        <v>0.07</v>
      </c>
      <c r="F14">
        <f t="shared" si="0"/>
        <v>73</v>
      </c>
      <c r="G14">
        <f t="shared" si="2"/>
        <v>1</v>
      </c>
      <c r="I14">
        <v>0.24</v>
      </c>
      <c r="J14">
        <v>1</v>
      </c>
    </row>
    <row r="15" spans="1:10" ht="12.75">
      <c r="A15" s="1">
        <v>0.26</v>
      </c>
      <c r="B15" s="1">
        <v>0.14</v>
      </c>
      <c r="F15">
        <f t="shared" si="0"/>
        <v>73</v>
      </c>
      <c r="G15">
        <f t="shared" si="2"/>
        <v>0</v>
      </c>
      <c r="I15">
        <v>0.26</v>
      </c>
      <c r="J15">
        <v>0</v>
      </c>
    </row>
    <row r="16" spans="1:10" ht="12.75">
      <c r="A16" s="1">
        <v>0.28</v>
      </c>
      <c r="B16" s="1">
        <v>0.14</v>
      </c>
      <c r="F16">
        <f t="shared" si="0"/>
        <v>73</v>
      </c>
      <c r="G16">
        <f t="shared" si="2"/>
        <v>0</v>
      </c>
      <c r="I16">
        <v>0.28</v>
      </c>
      <c r="J16">
        <v>0</v>
      </c>
    </row>
    <row r="17" spans="1:10" ht="12.75">
      <c r="A17" s="1">
        <v>0.3</v>
      </c>
      <c r="B17" s="1">
        <v>0.08</v>
      </c>
      <c r="F17">
        <f t="shared" si="0"/>
        <v>73</v>
      </c>
      <c r="G17">
        <f t="shared" si="2"/>
        <v>0</v>
      </c>
      <c r="I17">
        <v>0.3</v>
      </c>
      <c r="J17">
        <v>0</v>
      </c>
    </row>
    <row r="18" spans="1:10" ht="12.75">
      <c r="A18" s="1">
        <v>0.32</v>
      </c>
      <c r="B18" s="1">
        <v>0.2</v>
      </c>
      <c r="F18">
        <f t="shared" si="0"/>
        <v>74</v>
      </c>
      <c r="G18">
        <f t="shared" si="2"/>
        <v>1</v>
      </c>
      <c r="I18">
        <v>0.32</v>
      </c>
      <c r="J18">
        <v>1</v>
      </c>
    </row>
    <row r="19" spans="1:10" ht="12.75">
      <c r="A19" s="1">
        <v>0.34</v>
      </c>
      <c r="B19" s="1">
        <v>0.15</v>
      </c>
      <c r="F19">
        <f t="shared" si="0"/>
        <v>74</v>
      </c>
      <c r="G19">
        <f t="shared" si="2"/>
        <v>0</v>
      </c>
      <c r="I19">
        <v>0.34</v>
      </c>
      <c r="J19">
        <v>0</v>
      </c>
    </row>
    <row r="20" spans="1:10" ht="12.75">
      <c r="A20" s="1">
        <v>0.36</v>
      </c>
      <c r="B20" s="1">
        <v>0.09</v>
      </c>
      <c r="F20">
        <f t="shared" si="0"/>
        <v>74</v>
      </c>
      <c r="G20">
        <f t="shared" si="2"/>
        <v>0</v>
      </c>
      <c r="I20">
        <v>0.36</v>
      </c>
      <c r="J20">
        <v>0</v>
      </c>
    </row>
    <row r="21" spans="1:10" ht="12.75">
      <c r="A21" s="1">
        <v>0.38</v>
      </c>
      <c r="B21" s="1">
        <v>0.14</v>
      </c>
      <c r="F21">
        <f t="shared" si="0"/>
        <v>75</v>
      </c>
      <c r="G21">
        <f t="shared" si="2"/>
        <v>1</v>
      </c>
      <c r="I21">
        <v>0.38</v>
      </c>
      <c r="J21">
        <v>1</v>
      </c>
    </row>
    <row r="22" spans="1:10" ht="12.75">
      <c r="A22" s="1">
        <v>0.4</v>
      </c>
      <c r="B22" s="1">
        <v>0.1</v>
      </c>
      <c r="F22">
        <f t="shared" si="0"/>
        <v>75</v>
      </c>
      <c r="G22">
        <f t="shared" si="2"/>
        <v>0</v>
      </c>
      <c r="I22">
        <v>0.4</v>
      </c>
      <c r="J22">
        <v>0</v>
      </c>
    </row>
    <row r="23" ht="12.75">
      <c r="B23" s="1">
        <v>0.12</v>
      </c>
    </row>
    <row r="24" ht="12.75">
      <c r="B24" s="1">
        <v>0.09</v>
      </c>
    </row>
    <row r="25" ht="12.75">
      <c r="B25" s="1">
        <v>0.12</v>
      </c>
    </row>
    <row r="26" ht="12.75">
      <c r="B26" s="1">
        <v>0.32</v>
      </c>
    </row>
    <row r="27" ht="12.75">
      <c r="B27" s="1">
        <v>0.07</v>
      </c>
    </row>
    <row r="28" ht="12.75">
      <c r="B28" s="1">
        <v>0.08</v>
      </c>
    </row>
    <row r="29" ht="12.75">
      <c r="B29" s="1">
        <v>0.1</v>
      </c>
    </row>
    <row r="30" ht="12.75">
      <c r="B30" s="1">
        <v>0.07</v>
      </c>
    </row>
    <row r="31" ht="12.75">
      <c r="B31" s="1">
        <v>0.46</v>
      </c>
    </row>
    <row r="32" ht="12.75">
      <c r="B32" s="1">
        <v>0.08</v>
      </c>
    </row>
    <row r="33" ht="12.75">
      <c r="B33" s="1">
        <v>0.04</v>
      </c>
    </row>
    <row r="34" ht="12.75">
      <c r="B34" s="1">
        <v>0.09</v>
      </c>
    </row>
    <row r="35" ht="12.75">
      <c r="B35" s="1">
        <v>0.06</v>
      </c>
    </row>
    <row r="36" ht="12.75">
      <c r="B36" s="1">
        <v>0.06</v>
      </c>
    </row>
    <row r="37" ht="12.75">
      <c r="B37" s="1">
        <v>0.14</v>
      </c>
    </row>
    <row r="38" ht="12.75">
      <c r="B38" s="1">
        <v>0</v>
      </c>
    </row>
    <row r="39" ht="12.75">
      <c r="B39" s="1">
        <v>0.02</v>
      </c>
    </row>
    <row r="40" ht="12.75">
      <c r="B40" s="1">
        <v>0.02</v>
      </c>
    </row>
    <row r="41" ht="12.75">
      <c r="B41" s="1">
        <v>0.14</v>
      </c>
    </row>
    <row r="42" ht="12.75">
      <c r="B42" s="1">
        <v>0.1</v>
      </c>
    </row>
    <row r="43" ht="12.75">
      <c r="B43" s="1">
        <v>0.09</v>
      </c>
    </row>
    <row r="44" ht="12.75">
      <c r="B44" s="1">
        <v>0.1</v>
      </c>
    </row>
    <row r="45" ht="12.75">
      <c r="B45" s="1">
        <v>0.08</v>
      </c>
    </row>
    <row r="46" ht="12.75">
      <c r="B46" s="1">
        <v>0.12</v>
      </c>
    </row>
    <row r="47" ht="12.75">
      <c r="B47" s="1">
        <v>0.1</v>
      </c>
    </row>
    <row r="48" ht="12.75">
      <c r="B48" s="1">
        <v>0.12</v>
      </c>
    </row>
    <row r="49" ht="12.75">
      <c r="B49" s="1">
        <v>0.1</v>
      </c>
    </row>
    <row r="50" ht="12.75">
      <c r="B50" s="1">
        <v>0.07</v>
      </c>
    </row>
    <row r="51" ht="12.75">
      <c r="B51" s="1">
        <v>0.06</v>
      </c>
    </row>
    <row r="52" ht="12.75">
      <c r="B52" s="1">
        <v>0.09</v>
      </c>
    </row>
    <row r="53" ht="12.75">
      <c r="B53" s="1">
        <v>0.11</v>
      </c>
    </row>
    <row r="54" ht="12.75">
      <c r="B54" s="1">
        <v>0.14</v>
      </c>
    </row>
    <row r="55" ht="12.75">
      <c r="B55" s="1">
        <v>0.08</v>
      </c>
    </row>
    <row r="56" ht="12.75">
      <c r="B56" s="1">
        <v>0.18</v>
      </c>
    </row>
    <row r="57" ht="12.75">
      <c r="B57" s="1">
        <v>0.03</v>
      </c>
    </row>
    <row r="58" ht="12.75">
      <c r="B58" s="1">
        <v>0.22</v>
      </c>
    </row>
    <row r="59" ht="12.75">
      <c r="B59" s="1">
        <v>0.22</v>
      </c>
    </row>
    <row r="60" ht="12.75">
      <c r="B60" s="1">
        <v>0.09</v>
      </c>
    </row>
    <row r="61" ht="12.75">
      <c r="B61" s="1">
        <v>0.2</v>
      </c>
    </row>
    <row r="62" ht="12.75">
      <c r="B62" s="1">
        <v>0.12</v>
      </c>
    </row>
    <row r="63" ht="12.75">
      <c r="B63" s="1">
        <v>0.1</v>
      </c>
    </row>
    <row r="64" ht="12.75">
      <c r="B64" s="1">
        <v>0.07</v>
      </c>
    </row>
    <row r="65" ht="12.75">
      <c r="B65" s="1">
        <v>0.08</v>
      </c>
    </row>
    <row r="66" ht="12.75">
      <c r="B66" s="1">
        <v>0.11</v>
      </c>
    </row>
    <row r="67" ht="12.75">
      <c r="B67" s="1">
        <v>0.05</v>
      </c>
    </row>
    <row r="68" ht="12.75">
      <c r="B68" s="1">
        <v>0.12</v>
      </c>
    </row>
    <row r="69" ht="12.75">
      <c r="B69" s="1">
        <v>0.15</v>
      </c>
    </row>
    <row r="70" ht="12.75">
      <c r="B70" s="1">
        <v>0.14</v>
      </c>
    </row>
    <row r="71" ht="12.75">
      <c r="B71" s="1">
        <v>0.12</v>
      </c>
    </row>
    <row r="72" ht="12.75">
      <c r="B72" s="1">
        <v>0.13</v>
      </c>
    </row>
    <row r="73" ht="12.75">
      <c r="B73" s="1">
        <v>0.15</v>
      </c>
    </row>
    <row r="74" ht="12.75">
      <c r="B74" s="1">
        <v>0.16</v>
      </c>
    </row>
    <row r="75" ht="12.75">
      <c r="B75" s="1">
        <v>0.16</v>
      </c>
    </row>
    <row r="76" ht="12.75">
      <c r="B76" s="1">
        <v>0.15</v>
      </c>
    </row>
    <row r="77" ht="12.75">
      <c r="B77" s="1">
        <v>0.13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J36" sqref="J36"/>
    </sheetView>
  </sheetViews>
  <sheetFormatPr defaultColWidth="9.140625" defaultRowHeight="12.75"/>
  <cols>
    <col min="10" max="10" width="11.140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232</v>
      </c>
      <c r="J1" s="7" t="s">
        <v>234</v>
      </c>
    </row>
    <row r="2" spans="1:10" ht="12.75">
      <c r="A2">
        <v>5</v>
      </c>
      <c r="F2">
        <f>FREQUENCY($B$3:$B$256,$A2)</f>
        <v>0</v>
      </c>
      <c r="G2">
        <v>1</v>
      </c>
      <c r="I2">
        <v>5</v>
      </c>
      <c r="J2">
        <v>1</v>
      </c>
    </row>
    <row r="3" spans="1:10" ht="12.75">
      <c r="A3">
        <v>15</v>
      </c>
      <c r="B3">
        <v>83</v>
      </c>
      <c r="C3" s="4" t="s">
        <v>237</v>
      </c>
      <c r="D3">
        <f>AVERAGE(B3:B79)</f>
        <v>102.07894736842105</v>
      </c>
      <c r="F3">
        <f>FREQUENCY($B$3:$B$256,$A3)</f>
        <v>6</v>
      </c>
      <c r="G3">
        <f>F3-F2</f>
        <v>6</v>
      </c>
      <c r="I3">
        <v>15</v>
      </c>
      <c r="J3">
        <v>6</v>
      </c>
    </row>
    <row r="4" spans="1:10" ht="12.75">
      <c r="A4">
        <v>25</v>
      </c>
      <c r="B4">
        <v>42</v>
      </c>
      <c r="C4" s="4" t="s">
        <v>238</v>
      </c>
      <c r="D4">
        <f>MEDIAN(B3:B79)</f>
        <v>63</v>
      </c>
      <c r="F4">
        <f>FREQUENCY($B$2:$B$256,$A4)</f>
        <v>8</v>
      </c>
      <c r="G4">
        <f>F4-F3</f>
        <v>2</v>
      </c>
      <c r="I4">
        <v>25</v>
      </c>
      <c r="J4">
        <v>2</v>
      </c>
    </row>
    <row r="5" spans="1:10" ht="12.75">
      <c r="A5">
        <v>35</v>
      </c>
      <c r="B5">
        <v>137</v>
      </c>
      <c r="C5" s="4" t="s">
        <v>239</v>
      </c>
      <c r="D5">
        <f>STDEV(B3:B79)</f>
        <v>113.64925729722357</v>
      </c>
      <c r="F5">
        <f>FREQUENCY($B$2:$B$256,$A5)</f>
        <v>18</v>
      </c>
      <c r="G5">
        <f>F5-F4</f>
        <v>10</v>
      </c>
      <c r="I5">
        <v>35</v>
      </c>
      <c r="J5">
        <v>10</v>
      </c>
    </row>
    <row r="6" spans="1:10" ht="12.75">
      <c r="A6">
        <v>45</v>
      </c>
      <c r="B6">
        <v>94</v>
      </c>
      <c r="F6">
        <f aca="true" t="shared" si="0" ref="F6:F35">FREQUENCY($B$2:$B$256,$A6)</f>
        <v>25</v>
      </c>
      <c r="G6">
        <f aca="true" t="shared" si="1" ref="G6:G35">F6-F5</f>
        <v>7</v>
      </c>
      <c r="I6">
        <v>45</v>
      </c>
      <c r="J6">
        <v>7</v>
      </c>
    </row>
    <row r="7" spans="1:10" ht="12.75">
      <c r="A7">
        <v>55</v>
      </c>
      <c r="B7">
        <v>80</v>
      </c>
      <c r="F7">
        <f t="shared" si="0"/>
        <v>30</v>
      </c>
      <c r="G7">
        <f t="shared" si="1"/>
        <v>5</v>
      </c>
      <c r="I7">
        <v>55</v>
      </c>
      <c r="J7">
        <v>5</v>
      </c>
    </row>
    <row r="8" spans="1:10" ht="12.75">
      <c r="A8">
        <v>65</v>
      </c>
      <c r="B8">
        <v>59</v>
      </c>
      <c r="F8">
        <f t="shared" si="0"/>
        <v>39</v>
      </c>
      <c r="G8">
        <f t="shared" si="1"/>
        <v>9</v>
      </c>
      <c r="I8">
        <v>65</v>
      </c>
      <c r="J8">
        <v>9</v>
      </c>
    </row>
    <row r="9" spans="1:10" ht="12.75">
      <c r="A9">
        <v>75</v>
      </c>
      <c r="B9">
        <v>51</v>
      </c>
      <c r="F9">
        <f t="shared" si="0"/>
        <v>44</v>
      </c>
      <c r="G9">
        <f t="shared" si="1"/>
        <v>5</v>
      </c>
      <c r="I9">
        <v>75</v>
      </c>
      <c r="J9">
        <v>5</v>
      </c>
    </row>
    <row r="10" spans="1:10" ht="12.75">
      <c r="A10">
        <v>85</v>
      </c>
      <c r="B10">
        <v>216</v>
      </c>
      <c r="F10">
        <f t="shared" si="0"/>
        <v>54</v>
      </c>
      <c r="G10">
        <f t="shared" si="1"/>
        <v>10</v>
      </c>
      <c r="I10">
        <v>85</v>
      </c>
      <c r="J10">
        <v>10</v>
      </c>
    </row>
    <row r="11" spans="1:10" ht="12.75">
      <c r="A11">
        <v>95</v>
      </c>
      <c r="B11">
        <v>7</v>
      </c>
      <c r="F11">
        <f t="shared" si="0"/>
        <v>55</v>
      </c>
      <c r="G11">
        <f t="shared" si="1"/>
        <v>1</v>
      </c>
      <c r="I11">
        <v>95</v>
      </c>
      <c r="J11">
        <v>1</v>
      </c>
    </row>
    <row r="12" spans="1:10" ht="12.75">
      <c r="A12">
        <v>105</v>
      </c>
      <c r="B12">
        <v>304</v>
      </c>
      <c r="F12">
        <f t="shared" si="0"/>
        <v>55</v>
      </c>
      <c r="G12">
        <f t="shared" si="1"/>
        <v>0</v>
      </c>
      <c r="I12">
        <v>105</v>
      </c>
      <c r="J12">
        <v>0</v>
      </c>
    </row>
    <row r="13" spans="1:10" ht="12.75">
      <c r="A13">
        <v>115</v>
      </c>
      <c r="B13">
        <v>153</v>
      </c>
      <c r="F13">
        <f t="shared" si="0"/>
        <v>56</v>
      </c>
      <c r="G13">
        <f t="shared" si="1"/>
        <v>1</v>
      </c>
      <c r="I13">
        <v>115</v>
      </c>
      <c r="J13">
        <v>1</v>
      </c>
    </row>
    <row r="14" spans="1:10" ht="12.75">
      <c r="A14">
        <v>125</v>
      </c>
      <c r="B14">
        <v>242</v>
      </c>
      <c r="F14">
        <f t="shared" si="0"/>
        <v>57</v>
      </c>
      <c r="G14">
        <f t="shared" si="1"/>
        <v>1</v>
      </c>
      <c r="I14">
        <v>125</v>
      </c>
      <c r="J14">
        <v>1</v>
      </c>
    </row>
    <row r="15" spans="1:10" ht="12.75">
      <c r="A15">
        <v>135</v>
      </c>
      <c r="B15">
        <v>59</v>
      </c>
      <c r="F15">
        <f t="shared" si="0"/>
        <v>59</v>
      </c>
      <c r="G15">
        <f t="shared" si="1"/>
        <v>2</v>
      </c>
      <c r="I15">
        <v>135</v>
      </c>
      <c r="J15">
        <v>2</v>
      </c>
    </row>
    <row r="16" spans="1:10" ht="12.75">
      <c r="A16">
        <v>145</v>
      </c>
      <c r="B16">
        <v>75</v>
      </c>
      <c r="F16">
        <f t="shared" si="0"/>
        <v>62</v>
      </c>
      <c r="G16">
        <f t="shared" si="1"/>
        <v>3</v>
      </c>
      <c r="I16">
        <v>145</v>
      </c>
      <c r="J16">
        <v>3</v>
      </c>
    </row>
    <row r="17" spans="1:10" ht="12.75">
      <c r="A17">
        <v>155</v>
      </c>
      <c r="B17">
        <v>13</v>
      </c>
      <c r="F17">
        <f t="shared" si="0"/>
        <v>63</v>
      </c>
      <c r="G17">
        <f t="shared" si="1"/>
        <v>1</v>
      </c>
      <c r="I17">
        <v>155</v>
      </c>
      <c r="J17">
        <v>1</v>
      </c>
    </row>
    <row r="18" spans="1:10" ht="12.75">
      <c r="A18">
        <v>165</v>
      </c>
      <c r="B18">
        <v>48</v>
      </c>
      <c r="F18">
        <f t="shared" si="0"/>
        <v>64</v>
      </c>
      <c r="G18">
        <f t="shared" si="1"/>
        <v>1</v>
      </c>
      <c r="I18">
        <v>165</v>
      </c>
      <c r="J18">
        <v>1</v>
      </c>
    </row>
    <row r="19" spans="1:10" ht="12.75">
      <c r="A19">
        <v>175</v>
      </c>
      <c r="B19">
        <v>136</v>
      </c>
      <c r="F19">
        <f t="shared" si="0"/>
        <v>64</v>
      </c>
      <c r="G19">
        <f t="shared" si="1"/>
        <v>0</v>
      </c>
      <c r="I19">
        <v>175</v>
      </c>
      <c r="J19">
        <v>0</v>
      </c>
    </row>
    <row r="20" spans="1:10" ht="12.75">
      <c r="A20">
        <v>185</v>
      </c>
      <c r="B20">
        <v>462</v>
      </c>
      <c r="F20">
        <f t="shared" si="0"/>
        <v>64</v>
      </c>
      <c r="G20">
        <f t="shared" si="1"/>
        <v>0</v>
      </c>
      <c r="I20">
        <v>185</v>
      </c>
      <c r="J20">
        <v>0</v>
      </c>
    </row>
    <row r="21" spans="1:10" ht="12.75">
      <c r="A21">
        <v>195</v>
      </c>
      <c r="B21">
        <v>328</v>
      </c>
      <c r="F21">
        <f t="shared" si="0"/>
        <v>65</v>
      </c>
      <c r="G21">
        <f t="shared" si="1"/>
        <v>1</v>
      </c>
      <c r="I21">
        <v>195</v>
      </c>
      <c r="J21">
        <v>1</v>
      </c>
    </row>
    <row r="22" spans="1:10" ht="12.75">
      <c r="A22">
        <v>205</v>
      </c>
      <c r="B22">
        <v>158</v>
      </c>
      <c r="F22">
        <f t="shared" si="0"/>
        <v>65</v>
      </c>
      <c r="G22">
        <f t="shared" si="1"/>
        <v>0</v>
      </c>
      <c r="I22">
        <v>205</v>
      </c>
      <c r="J22">
        <v>0</v>
      </c>
    </row>
    <row r="23" spans="1:10" ht="12.75">
      <c r="A23">
        <v>215</v>
      </c>
      <c r="B23">
        <v>12</v>
      </c>
      <c r="F23">
        <f t="shared" si="0"/>
        <v>66</v>
      </c>
      <c r="G23">
        <f t="shared" si="1"/>
        <v>1</v>
      </c>
      <c r="I23">
        <v>215</v>
      </c>
      <c r="J23">
        <v>1</v>
      </c>
    </row>
    <row r="24" spans="1:10" ht="12.75">
      <c r="A24">
        <v>225</v>
      </c>
      <c r="B24">
        <v>10</v>
      </c>
      <c r="F24">
        <f t="shared" si="0"/>
        <v>67</v>
      </c>
      <c r="G24">
        <f t="shared" si="1"/>
        <v>1</v>
      </c>
      <c r="I24">
        <v>225</v>
      </c>
      <c r="J24">
        <v>1</v>
      </c>
    </row>
    <row r="25" spans="1:10" ht="12.75">
      <c r="A25">
        <v>235</v>
      </c>
      <c r="B25">
        <v>724</v>
      </c>
      <c r="F25">
        <f t="shared" si="0"/>
        <v>67</v>
      </c>
      <c r="G25">
        <f t="shared" si="1"/>
        <v>0</v>
      </c>
      <c r="I25">
        <v>235</v>
      </c>
      <c r="J25">
        <v>0</v>
      </c>
    </row>
    <row r="26" spans="1:10" ht="12.75">
      <c r="A26">
        <v>245</v>
      </c>
      <c r="B26">
        <v>85</v>
      </c>
      <c r="F26">
        <f t="shared" si="0"/>
        <v>68</v>
      </c>
      <c r="G26">
        <f t="shared" si="1"/>
        <v>1</v>
      </c>
      <c r="I26">
        <v>245</v>
      </c>
      <c r="J26">
        <v>1</v>
      </c>
    </row>
    <row r="27" spans="1:10" ht="12.75">
      <c r="A27">
        <v>255</v>
      </c>
      <c r="B27">
        <v>288</v>
      </c>
      <c r="F27">
        <f t="shared" si="0"/>
        <v>68</v>
      </c>
      <c r="G27">
        <f t="shared" si="1"/>
        <v>0</v>
      </c>
      <c r="I27">
        <v>255</v>
      </c>
      <c r="J27">
        <v>0</v>
      </c>
    </row>
    <row r="28" spans="1:10" ht="12.75">
      <c r="A28">
        <v>265</v>
      </c>
      <c r="B28">
        <v>111</v>
      </c>
      <c r="F28">
        <f t="shared" si="0"/>
        <v>69</v>
      </c>
      <c r="G28">
        <f t="shared" si="1"/>
        <v>1</v>
      </c>
      <c r="I28">
        <v>265</v>
      </c>
      <c r="J28">
        <v>1</v>
      </c>
    </row>
    <row r="29" spans="1:10" ht="12.75">
      <c r="A29">
        <v>275</v>
      </c>
      <c r="B29">
        <v>72</v>
      </c>
      <c r="F29">
        <f t="shared" si="0"/>
        <v>70</v>
      </c>
      <c r="G29">
        <f t="shared" si="1"/>
        <v>1</v>
      </c>
      <c r="I29">
        <v>275</v>
      </c>
      <c r="J29">
        <v>1</v>
      </c>
    </row>
    <row r="30" spans="1:10" ht="12.75">
      <c r="A30">
        <v>285</v>
      </c>
      <c r="B30">
        <v>62</v>
      </c>
      <c r="F30">
        <f t="shared" si="0"/>
        <v>71</v>
      </c>
      <c r="G30">
        <f t="shared" si="1"/>
        <v>1</v>
      </c>
      <c r="I30">
        <v>285</v>
      </c>
      <c r="J30">
        <v>1</v>
      </c>
    </row>
    <row r="31" spans="1:10" ht="12.75">
      <c r="A31">
        <v>400</v>
      </c>
      <c r="B31">
        <v>56</v>
      </c>
      <c r="F31">
        <f t="shared" si="0"/>
        <v>74</v>
      </c>
      <c r="G31">
        <f t="shared" si="1"/>
        <v>3</v>
      </c>
      <c r="I31">
        <v>400</v>
      </c>
      <c r="J31">
        <v>3</v>
      </c>
    </row>
    <row r="32" spans="1:10" ht="12.75">
      <c r="A32">
        <v>500</v>
      </c>
      <c r="B32">
        <v>284</v>
      </c>
      <c r="F32">
        <f t="shared" si="0"/>
        <v>75</v>
      </c>
      <c r="G32">
        <f t="shared" si="1"/>
        <v>1</v>
      </c>
      <c r="I32">
        <v>500</v>
      </c>
      <c r="J32">
        <v>1</v>
      </c>
    </row>
    <row r="33" spans="1:10" ht="12.75">
      <c r="A33">
        <v>600</v>
      </c>
      <c r="B33">
        <v>30</v>
      </c>
      <c r="F33">
        <f t="shared" si="0"/>
        <v>75</v>
      </c>
      <c r="G33">
        <f t="shared" si="1"/>
        <v>0</v>
      </c>
      <c r="I33">
        <v>600</v>
      </c>
      <c r="J33">
        <v>0</v>
      </c>
    </row>
    <row r="34" spans="1:10" ht="12.75">
      <c r="A34">
        <v>700</v>
      </c>
      <c r="B34">
        <v>78</v>
      </c>
      <c r="F34">
        <f t="shared" si="0"/>
        <v>75</v>
      </c>
      <c r="G34">
        <f t="shared" si="1"/>
        <v>0</v>
      </c>
      <c r="I34">
        <v>700</v>
      </c>
      <c r="J34">
        <v>0</v>
      </c>
    </row>
    <row r="35" spans="1:10" ht="12.75">
      <c r="A35">
        <v>800</v>
      </c>
      <c r="B35">
        <v>44</v>
      </c>
      <c r="F35">
        <f t="shared" si="0"/>
        <v>76</v>
      </c>
      <c r="G35">
        <f t="shared" si="1"/>
        <v>1</v>
      </c>
      <c r="I35">
        <v>800</v>
      </c>
      <c r="J35">
        <v>1</v>
      </c>
    </row>
    <row r="36" ht="12.75">
      <c r="B36">
        <v>33</v>
      </c>
    </row>
    <row r="37" ht="12.75">
      <c r="B37">
        <v>28</v>
      </c>
    </row>
    <row r="38" ht="12.75">
      <c r="B38">
        <v>32</v>
      </c>
    </row>
    <row r="39" ht="12.75">
      <c r="B39">
        <v>25</v>
      </c>
    </row>
    <row r="40" ht="12.75">
      <c r="B40">
        <v>44</v>
      </c>
    </row>
    <row r="41" ht="12.75">
      <c r="B41">
        <v>34</v>
      </c>
    </row>
    <row r="42" ht="12.75">
      <c r="B42">
        <v>41</v>
      </c>
    </row>
    <row r="43" ht="12.75">
      <c r="B43">
        <v>24</v>
      </c>
    </row>
    <row r="44" ht="12.75">
      <c r="B44">
        <v>80</v>
      </c>
    </row>
    <row r="45" ht="12.75">
      <c r="B45">
        <v>9</v>
      </c>
    </row>
    <row r="46" ht="12.75">
      <c r="B46">
        <v>33</v>
      </c>
    </row>
    <row r="47" ht="12.75">
      <c r="B47">
        <v>50</v>
      </c>
    </row>
    <row r="48" ht="12.75">
      <c r="B48">
        <v>66</v>
      </c>
    </row>
    <row r="49" ht="12.75">
      <c r="B49">
        <v>62</v>
      </c>
    </row>
    <row r="50" ht="12.75">
      <c r="B50">
        <v>31</v>
      </c>
    </row>
    <row r="51" ht="12.75">
      <c r="B51">
        <v>80</v>
      </c>
    </row>
    <row r="52" ht="12.75">
      <c r="B52">
        <v>33</v>
      </c>
    </row>
    <row r="53" ht="12.75">
      <c r="B53">
        <v>145</v>
      </c>
    </row>
    <row r="54" ht="12.75">
      <c r="B54">
        <v>8</v>
      </c>
    </row>
    <row r="55" ht="12.75">
      <c r="B55">
        <v>79</v>
      </c>
    </row>
    <row r="56" ht="12.75">
      <c r="B56">
        <v>64</v>
      </c>
    </row>
    <row r="57" ht="12.75">
      <c r="B57">
        <v>206</v>
      </c>
    </row>
    <row r="58" ht="12.75">
      <c r="B58">
        <v>80</v>
      </c>
    </row>
    <row r="59" ht="12.75">
      <c r="B59">
        <v>132</v>
      </c>
    </row>
    <row r="60" ht="12.75">
      <c r="B60">
        <v>116</v>
      </c>
    </row>
    <row r="61" ht="12.75">
      <c r="B61">
        <v>84</v>
      </c>
    </row>
    <row r="62" ht="12.75">
      <c r="B62">
        <v>258</v>
      </c>
    </row>
    <row r="63" ht="12.75">
      <c r="B63">
        <v>41</v>
      </c>
    </row>
    <row r="64" ht="12.75">
      <c r="B64">
        <v>194</v>
      </c>
    </row>
    <row r="65" ht="12.75">
      <c r="B65">
        <v>82</v>
      </c>
    </row>
    <row r="66" ht="12.75">
      <c r="B66">
        <v>58</v>
      </c>
    </row>
    <row r="67" ht="12.75">
      <c r="B67">
        <v>68</v>
      </c>
    </row>
    <row r="68" ht="12.75">
      <c r="B68">
        <v>57</v>
      </c>
    </row>
    <row r="69" ht="12.75">
      <c r="B69">
        <v>61</v>
      </c>
    </row>
    <row r="70" ht="12.75">
      <c r="B70">
        <v>53</v>
      </c>
    </row>
    <row r="71" ht="12.75">
      <c r="B71">
        <v>69</v>
      </c>
    </row>
    <row r="72" ht="12.75">
      <c r="B72">
        <v>38</v>
      </c>
    </row>
    <row r="73" ht="12.75">
      <c r="B73">
        <v>46</v>
      </c>
    </row>
    <row r="74" ht="12.75">
      <c r="B74">
        <v>133</v>
      </c>
    </row>
    <row r="75" ht="12.75">
      <c r="B75">
        <v>33</v>
      </c>
    </row>
    <row r="76" ht="12.75">
      <c r="B76">
        <v>43</v>
      </c>
    </row>
    <row r="77" ht="12.75">
      <c r="B77">
        <v>34</v>
      </c>
    </row>
    <row r="78" ht="12.75">
      <c r="B78">
        <v>268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10" max="10" width="10.8515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240</v>
      </c>
      <c r="J1" s="7" t="s">
        <v>234</v>
      </c>
    </row>
    <row r="2" spans="1:10" ht="12.75">
      <c r="A2" s="1">
        <v>100</v>
      </c>
      <c r="B2">
        <v>349</v>
      </c>
      <c r="C2" s="4" t="s">
        <v>237</v>
      </c>
      <c r="D2">
        <f>AVERAGE(B2:B78)</f>
        <v>418.5131578947368</v>
      </c>
      <c r="F2">
        <f>FREQUENCY($B$2:$B$255,$A2)</f>
        <v>3</v>
      </c>
      <c r="G2">
        <v>1</v>
      </c>
      <c r="I2" s="1">
        <v>100</v>
      </c>
      <c r="J2">
        <f>G2</f>
        <v>1</v>
      </c>
    </row>
    <row r="3" spans="1:10" ht="12.75">
      <c r="A3" s="1">
        <v>200</v>
      </c>
      <c r="B3">
        <v>544</v>
      </c>
      <c r="C3" s="4" t="s">
        <v>238</v>
      </c>
      <c r="D3">
        <f>MEDIAN(B2:B78)</f>
        <v>350</v>
      </c>
      <c r="F3">
        <f>FREQUENCY($B$2:$B$255,$A3)</f>
        <v>20</v>
      </c>
      <c r="G3">
        <f>F3-F2</f>
        <v>17</v>
      </c>
      <c r="I3" s="1">
        <v>200</v>
      </c>
      <c r="J3">
        <f>G3</f>
        <v>17</v>
      </c>
    </row>
    <row r="4" spans="1:10" ht="12.75">
      <c r="A4" s="1">
        <v>300</v>
      </c>
      <c r="B4">
        <v>359</v>
      </c>
      <c r="C4" s="4" t="s">
        <v>239</v>
      </c>
      <c r="D4">
        <f>STDEV(B2:B78)</f>
        <v>300.58225689134537</v>
      </c>
      <c r="F4">
        <f aca="true" t="shared" si="0" ref="F4:F17">FREQUENCY($B$1:$B$255,$A4)</f>
        <v>32</v>
      </c>
      <c r="G4">
        <f>F4-F3</f>
        <v>12</v>
      </c>
      <c r="I4" s="1">
        <v>300</v>
      </c>
      <c r="J4">
        <f aca="true" t="shared" si="1" ref="J4:J17">G4</f>
        <v>12</v>
      </c>
    </row>
    <row r="5" spans="1:10" ht="12.75">
      <c r="A5" s="1">
        <v>400</v>
      </c>
      <c r="B5">
        <v>304</v>
      </c>
      <c r="F5">
        <f t="shared" si="0"/>
        <v>45</v>
      </c>
      <c r="G5">
        <f>F5-F4</f>
        <v>13</v>
      </c>
      <c r="I5" s="1">
        <v>400</v>
      </c>
      <c r="J5">
        <f t="shared" si="1"/>
        <v>13</v>
      </c>
    </row>
    <row r="6" spans="1:10" ht="12.75">
      <c r="A6" s="1">
        <v>500</v>
      </c>
      <c r="B6">
        <v>552</v>
      </c>
      <c r="F6">
        <f t="shared" si="0"/>
        <v>55</v>
      </c>
      <c r="G6">
        <f aca="true" t="shared" si="2" ref="G6:G17">F6-F5</f>
        <v>10</v>
      </c>
      <c r="I6" s="1">
        <v>500</v>
      </c>
      <c r="J6">
        <f t="shared" si="1"/>
        <v>10</v>
      </c>
    </row>
    <row r="7" spans="1:10" ht="12.75">
      <c r="A7" s="1">
        <v>600</v>
      </c>
      <c r="B7">
        <v>171</v>
      </c>
      <c r="F7">
        <f t="shared" si="0"/>
        <v>61</v>
      </c>
      <c r="G7">
        <f t="shared" si="2"/>
        <v>6</v>
      </c>
      <c r="I7" s="1">
        <v>600</v>
      </c>
      <c r="J7">
        <f t="shared" si="1"/>
        <v>6</v>
      </c>
    </row>
    <row r="8" spans="1:10" ht="12.75">
      <c r="A8" s="1">
        <v>700</v>
      </c>
      <c r="B8">
        <v>134</v>
      </c>
      <c r="F8">
        <f t="shared" si="0"/>
        <v>63</v>
      </c>
      <c r="G8">
        <f t="shared" si="2"/>
        <v>2</v>
      </c>
      <c r="I8" s="1">
        <v>700</v>
      </c>
      <c r="J8">
        <f t="shared" si="1"/>
        <v>2</v>
      </c>
    </row>
    <row r="9" spans="1:10" ht="12.75">
      <c r="A9" s="1">
        <v>800</v>
      </c>
      <c r="B9">
        <v>713</v>
      </c>
      <c r="F9">
        <f t="shared" si="0"/>
        <v>68</v>
      </c>
      <c r="G9">
        <f t="shared" si="2"/>
        <v>5</v>
      </c>
      <c r="I9" s="1">
        <v>800</v>
      </c>
      <c r="J9">
        <f t="shared" si="1"/>
        <v>5</v>
      </c>
    </row>
    <row r="10" spans="1:10" ht="12.75">
      <c r="A10" s="1">
        <v>900</v>
      </c>
      <c r="B10">
        <v>279</v>
      </c>
      <c r="F10">
        <f t="shared" si="0"/>
        <v>70</v>
      </c>
      <c r="G10">
        <f t="shared" si="2"/>
        <v>2</v>
      </c>
      <c r="I10" s="1">
        <v>900</v>
      </c>
      <c r="J10">
        <f t="shared" si="1"/>
        <v>2</v>
      </c>
    </row>
    <row r="11" spans="1:10" ht="12.75">
      <c r="A11" s="1">
        <v>1000</v>
      </c>
      <c r="B11">
        <v>365</v>
      </c>
      <c r="F11">
        <f t="shared" si="0"/>
        <v>71</v>
      </c>
      <c r="G11">
        <f t="shared" si="2"/>
        <v>1</v>
      </c>
      <c r="I11" s="1">
        <v>1000</v>
      </c>
      <c r="J11">
        <f t="shared" si="1"/>
        <v>1</v>
      </c>
    </row>
    <row r="12" spans="1:10" ht="12.75">
      <c r="A12" s="1">
        <v>1100</v>
      </c>
      <c r="B12">
        <v>324</v>
      </c>
      <c r="F12">
        <f t="shared" si="0"/>
        <v>73</v>
      </c>
      <c r="G12">
        <f t="shared" si="2"/>
        <v>2</v>
      </c>
      <c r="I12" s="1">
        <v>1100</v>
      </c>
      <c r="J12">
        <f t="shared" si="1"/>
        <v>2</v>
      </c>
    </row>
    <row r="13" spans="1:10" ht="12.75">
      <c r="A13" s="1">
        <v>1200</v>
      </c>
      <c r="B13">
        <v>868</v>
      </c>
      <c r="F13">
        <f t="shared" si="0"/>
        <v>74</v>
      </c>
      <c r="G13">
        <f t="shared" si="2"/>
        <v>1</v>
      </c>
      <c r="I13" s="1">
        <v>1200</v>
      </c>
      <c r="J13">
        <f t="shared" si="1"/>
        <v>1</v>
      </c>
    </row>
    <row r="14" spans="1:10" ht="12.75">
      <c r="A14" s="1">
        <v>1300</v>
      </c>
      <c r="B14">
        <v>235</v>
      </c>
      <c r="F14">
        <f t="shared" si="0"/>
        <v>75</v>
      </c>
      <c r="G14">
        <f t="shared" si="2"/>
        <v>1</v>
      </c>
      <c r="I14" s="1">
        <v>1300</v>
      </c>
      <c r="J14">
        <f t="shared" si="1"/>
        <v>1</v>
      </c>
    </row>
    <row r="15" spans="1:10" ht="12.75">
      <c r="A15" s="1">
        <v>1400</v>
      </c>
      <c r="B15">
        <v>118</v>
      </c>
      <c r="F15">
        <f t="shared" si="0"/>
        <v>75</v>
      </c>
      <c r="G15">
        <f t="shared" si="2"/>
        <v>0</v>
      </c>
      <c r="I15" s="1">
        <v>1400</v>
      </c>
      <c r="J15">
        <f t="shared" si="1"/>
        <v>0</v>
      </c>
    </row>
    <row r="16" spans="1:10" ht="12.75">
      <c r="A16" s="1">
        <v>1500</v>
      </c>
      <c r="B16">
        <v>133</v>
      </c>
      <c r="F16">
        <f t="shared" si="0"/>
        <v>75</v>
      </c>
      <c r="G16">
        <f t="shared" si="2"/>
        <v>0</v>
      </c>
      <c r="I16" s="1">
        <v>1500</v>
      </c>
      <c r="J16">
        <f t="shared" si="1"/>
        <v>0</v>
      </c>
    </row>
    <row r="17" spans="1:10" ht="12.75">
      <c r="A17" s="1">
        <v>1600</v>
      </c>
      <c r="B17">
        <v>538</v>
      </c>
      <c r="F17">
        <f t="shared" si="0"/>
        <v>76</v>
      </c>
      <c r="G17">
        <f t="shared" si="2"/>
        <v>1</v>
      </c>
      <c r="I17" s="1">
        <v>1600</v>
      </c>
      <c r="J17">
        <f t="shared" si="1"/>
        <v>1</v>
      </c>
    </row>
    <row r="18" ht="12.75">
      <c r="B18">
        <v>322</v>
      </c>
    </row>
    <row r="19" ht="12.75">
      <c r="B19">
        <v>724</v>
      </c>
    </row>
    <row r="20" ht="12.75">
      <c r="B20">
        <v>497</v>
      </c>
    </row>
    <row r="21" ht="12.75">
      <c r="B21">
        <v>241</v>
      </c>
    </row>
    <row r="22" ht="12.75">
      <c r="B22">
        <v>182</v>
      </c>
    </row>
    <row r="23" ht="12.75">
      <c r="B23">
        <v>216</v>
      </c>
    </row>
    <row r="24" ht="12.75">
      <c r="B24">
        <v>710</v>
      </c>
    </row>
    <row r="25" ht="12.75">
      <c r="B25">
        <v>371</v>
      </c>
    </row>
    <row r="26" ht="12.75">
      <c r="B26">
        <v>1209</v>
      </c>
    </row>
    <row r="27" ht="12.75">
      <c r="B27">
        <v>255</v>
      </c>
    </row>
    <row r="28" ht="12.75">
      <c r="B28">
        <v>351</v>
      </c>
    </row>
    <row r="29" ht="12.75">
      <c r="B29">
        <v>463</v>
      </c>
    </row>
    <row r="30" ht="12.75">
      <c r="B30">
        <v>133</v>
      </c>
    </row>
    <row r="31" ht="12.75">
      <c r="B31">
        <v>616</v>
      </c>
    </row>
    <row r="32" ht="12.75">
      <c r="B32">
        <v>445</v>
      </c>
    </row>
    <row r="33" ht="12.75">
      <c r="B33">
        <v>266</v>
      </c>
    </row>
    <row r="34" ht="12.75">
      <c r="B34">
        <v>304</v>
      </c>
    </row>
    <row r="35" ht="12.75">
      <c r="B35">
        <v>193</v>
      </c>
    </row>
    <row r="36" ht="12.75">
      <c r="B36">
        <v>228</v>
      </c>
    </row>
    <row r="37" ht="12.75">
      <c r="B37">
        <v>244</v>
      </c>
    </row>
    <row r="38" ht="12.75">
      <c r="B38">
        <v>95</v>
      </c>
    </row>
    <row r="39" ht="12.75">
      <c r="B39">
        <v>183</v>
      </c>
    </row>
    <row r="40" ht="12.75">
      <c r="B40">
        <v>94</v>
      </c>
    </row>
    <row r="41" ht="12.75">
      <c r="B41">
        <v>216</v>
      </c>
    </row>
    <row r="42" ht="12.75">
      <c r="B42">
        <v>210</v>
      </c>
    </row>
    <row r="43" ht="12.75">
      <c r="B43">
        <v>175</v>
      </c>
    </row>
    <row r="44" ht="12.75">
      <c r="B44">
        <v>185</v>
      </c>
    </row>
    <row r="45" ht="12.75">
      <c r="B45">
        <v>291</v>
      </c>
    </row>
    <row r="46" ht="12.75">
      <c r="B46">
        <v>414</v>
      </c>
    </row>
    <row r="47" ht="12.75">
      <c r="B47">
        <v>368</v>
      </c>
    </row>
    <row r="48" ht="12.75">
      <c r="B48">
        <v>492</v>
      </c>
    </row>
    <row r="49" ht="12.75">
      <c r="B49">
        <v>591</v>
      </c>
    </row>
    <row r="50" ht="12.75">
      <c r="B50">
        <v>415</v>
      </c>
    </row>
    <row r="51" ht="12.75">
      <c r="B51">
        <v>371</v>
      </c>
    </row>
    <row r="52" ht="12.75">
      <c r="B52">
        <v>358</v>
      </c>
    </row>
    <row r="53" ht="12.75">
      <c r="B53">
        <v>195</v>
      </c>
    </row>
    <row r="54" ht="12.75">
      <c r="B54">
        <v>234</v>
      </c>
    </row>
    <row r="55" ht="12.75">
      <c r="B55">
        <v>120</v>
      </c>
    </row>
    <row r="56" ht="12.75">
      <c r="B56">
        <v>575</v>
      </c>
    </row>
    <row r="57" ht="12.75">
      <c r="B57">
        <v>102</v>
      </c>
    </row>
    <row r="58" ht="12.75">
      <c r="B58">
        <v>499</v>
      </c>
    </row>
    <row r="59" ht="12.75">
      <c r="B59">
        <v>737</v>
      </c>
    </row>
    <row r="60" ht="12.75">
      <c r="B60">
        <v>323</v>
      </c>
    </row>
    <row r="61" ht="12.75">
      <c r="B61">
        <v>417</v>
      </c>
    </row>
    <row r="62" ht="12.75">
      <c r="B62">
        <v>533</v>
      </c>
    </row>
    <row r="63" ht="12.75">
      <c r="B63">
        <v>455</v>
      </c>
    </row>
    <row r="64" ht="12.75">
      <c r="B64">
        <v>406</v>
      </c>
    </row>
    <row r="65" ht="12.75">
      <c r="B65">
        <v>108</v>
      </c>
    </row>
    <row r="66" ht="12.75">
      <c r="B66">
        <v>158</v>
      </c>
    </row>
    <row r="67" ht="12.75">
      <c r="B67">
        <v>88</v>
      </c>
    </row>
    <row r="68" ht="12.75">
      <c r="B68">
        <v>134</v>
      </c>
    </row>
    <row r="69" ht="12.75">
      <c r="B69">
        <v>180</v>
      </c>
    </row>
    <row r="70" ht="12.75">
      <c r="B70">
        <v>1037</v>
      </c>
    </row>
    <row r="71" ht="12.75">
      <c r="B71">
        <v>898</v>
      </c>
    </row>
    <row r="72" ht="12.75">
      <c r="B72">
        <v>778</v>
      </c>
    </row>
    <row r="73" ht="12.75">
      <c r="B73">
        <v>661</v>
      </c>
    </row>
    <row r="74" ht="12.75">
      <c r="B74">
        <v>939</v>
      </c>
    </row>
    <row r="75" ht="12.75">
      <c r="B75">
        <v>1174</v>
      </c>
    </row>
    <row r="76" ht="12.75">
      <c r="B76">
        <v>1051</v>
      </c>
    </row>
    <row r="77" ht="12.75">
      <c r="B77">
        <v>1591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William Raun</cp:lastModifiedBy>
  <cp:lastPrinted>2007-10-16T18:48:55Z</cp:lastPrinted>
  <dcterms:created xsi:type="dcterms:W3CDTF">2007-09-21T17:25:10Z</dcterms:created>
  <dcterms:modified xsi:type="dcterms:W3CDTF">2007-10-24T15:55:05Z</dcterms:modified>
  <cp:category/>
  <cp:version/>
  <cp:contentType/>
  <cp:contentStatus/>
</cp:coreProperties>
</file>